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os\2024\Santiago en proceso\2023\ENVIADO RMA\Revisores\Envio final RMA 2024\"/>
    </mc:Choice>
  </mc:AlternateContent>
  <xr:revisionPtr revIDLastSave="0" documentId="13_ncr:1_{A35A52E5-E0C5-4EEE-9B15-E18C6E7DD8EB}" xr6:coauthVersionLast="43" xr6:coauthVersionMax="45" xr10:uidLastSave="{00000000-0000-0000-0000-000000000000}"/>
  <bookViews>
    <workbookView xWindow="-120" yWindow="-120" windowWidth="20730" windowHeight="11160" xr2:uid="{F453A4F5-186E-49B3-B912-D24E69A6C88E}"/>
  </bookViews>
  <sheets>
    <sheet name="Tabla suplementaria 2" sheetId="1" r:id="rId1"/>
    <sheet name="Bibliografía de Tabla S2" sheetId="2" r:id="rId2"/>
  </sheets>
  <definedNames>
    <definedName name="_xlnm._FilterDatabase" localSheetId="0" hidden="1">'Tabla suplementaria 2'!$A$1:$AJ$62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2" i="1" l="1"/>
  <c r="T62" i="1"/>
  <c r="S62" i="1"/>
  <c r="P62" i="1"/>
  <c r="I62" i="1"/>
  <c r="U61" i="1"/>
  <c r="T61" i="1"/>
  <c r="S61" i="1"/>
  <c r="P61" i="1"/>
  <c r="I61" i="1"/>
  <c r="U60" i="1"/>
  <c r="T60" i="1"/>
  <c r="S60" i="1"/>
  <c r="Q60" i="1"/>
  <c r="P60" i="1"/>
  <c r="I60" i="1"/>
  <c r="U59" i="1"/>
  <c r="T59" i="1"/>
  <c r="S59" i="1"/>
  <c r="Q59" i="1"/>
  <c r="P59" i="1"/>
  <c r="I59" i="1"/>
  <c r="U58" i="1"/>
  <c r="T58" i="1"/>
  <c r="S58" i="1"/>
  <c r="Q58" i="1"/>
  <c r="P58" i="1"/>
  <c r="O58" i="1"/>
  <c r="L58" i="1"/>
  <c r="I58" i="1"/>
  <c r="U57" i="1"/>
  <c r="T57" i="1"/>
  <c r="S57" i="1"/>
  <c r="Q57" i="1"/>
  <c r="P57" i="1"/>
  <c r="I57" i="1"/>
  <c r="U56" i="1"/>
  <c r="T56" i="1"/>
  <c r="S56" i="1"/>
  <c r="P56" i="1"/>
  <c r="I56" i="1"/>
  <c r="U55" i="1"/>
  <c r="T55" i="1"/>
  <c r="S55" i="1"/>
  <c r="Q55" i="1"/>
  <c r="P55" i="1"/>
  <c r="O55" i="1"/>
  <c r="L55" i="1"/>
  <c r="I55" i="1"/>
  <c r="U54" i="1"/>
  <c r="T54" i="1"/>
  <c r="S54" i="1"/>
  <c r="Q54" i="1"/>
  <c r="P54" i="1"/>
  <c r="O54" i="1"/>
  <c r="L54" i="1"/>
  <c r="I54" i="1"/>
  <c r="U53" i="1"/>
  <c r="T53" i="1"/>
  <c r="S53" i="1"/>
  <c r="Q53" i="1"/>
  <c r="P53" i="1"/>
  <c r="O53" i="1"/>
  <c r="L53" i="1"/>
  <c r="I53" i="1"/>
  <c r="U52" i="1"/>
  <c r="T52" i="1"/>
  <c r="S52" i="1"/>
  <c r="Q52" i="1"/>
  <c r="P52" i="1"/>
  <c r="O52" i="1"/>
  <c r="L52" i="1"/>
  <c r="I52" i="1"/>
  <c r="U51" i="1"/>
  <c r="T51" i="1"/>
  <c r="S51" i="1"/>
  <c r="U50" i="1"/>
  <c r="T50" i="1"/>
  <c r="S50" i="1"/>
  <c r="U49" i="1"/>
  <c r="T49" i="1"/>
  <c r="S49" i="1"/>
  <c r="Q49" i="1"/>
  <c r="P49" i="1"/>
  <c r="O49" i="1"/>
  <c r="L49" i="1"/>
  <c r="I49" i="1"/>
  <c r="U48" i="1"/>
  <c r="T48" i="1"/>
  <c r="S48" i="1"/>
  <c r="Q48" i="1"/>
  <c r="P48" i="1"/>
  <c r="O48" i="1"/>
  <c r="L48" i="1"/>
  <c r="I48" i="1"/>
  <c r="U47" i="1"/>
  <c r="T47" i="1"/>
  <c r="S47" i="1"/>
  <c r="Q47" i="1"/>
  <c r="P47" i="1"/>
  <c r="O47" i="1"/>
  <c r="L47" i="1"/>
  <c r="I47" i="1"/>
  <c r="U46" i="1"/>
  <c r="T46" i="1"/>
  <c r="S46" i="1"/>
  <c r="Q46" i="1"/>
  <c r="P46" i="1"/>
  <c r="O46" i="1"/>
  <c r="L46" i="1"/>
  <c r="I46" i="1"/>
  <c r="U45" i="1"/>
  <c r="T45" i="1"/>
  <c r="S45" i="1"/>
  <c r="Q45" i="1"/>
  <c r="P45" i="1"/>
  <c r="O45" i="1"/>
  <c r="L45" i="1"/>
  <c r="I45" i="1"/>
  <c r="U44" i="1"/>
  <c r="T44" i="1"/>
  <c r="S44" i="1"/>
  <c r="Q44" i="1"/>
  <c r="P44" i="1"/>
  <c r="O44" i="1"/>
  <c r="L44" i="1"/>
  <c r="I44" i="1"/>
  <c r="U43" i="1"/>
  <c r="T43" i="1"/>
  <c r="S43" i="1"/>
  <c r="Q43" i="1"/>
  <c r="P43" i="1"/>
  <c r="O43" i="1"/>
  <c r="L43" i="1"/>
  <c r="I43" i="1"/>
  <c r="U42" i="1"/>
  <c r="T42" i="1"/>
  <c r="S42" i="1"/>
  <c r="Q42" i="1"/>
  <c r="P42" i="1"/>
  <c r="O42" i="1"/>
  <c r="L42" i="1"/>
  <c r="I42" i="1"/>
  <c r="U41" i="1"/>
  <c r="T41" i="1"/>
  <c r="S41" i="1"/>
  <c r="Q41" i="1"/>
  <c r="P41" i="1"/>
  <c r="O41" i="1"/>
  <c r="L41" i="1"/>
  <c r="I41" i="1"/>
  <c r="U40" i="1"/>
  <c r="T40" i="1"/>
  <c r="S40" i="1"/>
  <c r="Q40" i="1"/>
  <c r="P40" i="1"/>
  <c r="N40" i="1"/>
  <c r="O40" i="1"/>
  <c r="L40" i="1"/>
  <c r="I40" i="1"/>
  <c r="U39" i="1"/>
  <c r="T39" i="1"/>
  <c r="S39" i="1"/>
  <c r="Q39" i="1"/>
  <c r="P39" i="1"/>
  <c r="O39" i="1"/>
  <c r="L39" i="1"/>
  <c r="I39" i="1"/>
  <c r="U38" i="1"/>
  <c r="T38" i="1"/>
  <c r="S38" i="1"/>
  <c r="Q38" i="1"/>
  <c r="P38" i="1"/>
  <c r="O38" i="1"/>
  <c r="L38" i="1"/>
  <c r="I38" i="1"/>
  <c r="U37" i="1"/>
  <c r="R37" i="1"/>
  <c r="S37" i="1"/>
  <c r="Q37" i="1"/>
  <c r="P37" i="1"/>
  <c r="O37" i="1"/>
  <c r="L37" i="1"/>
  <c r="I37" i="1"/>
  <c r="U36" i="1"/>
  <c r="R36" i="1"/>
  <c r="T36" i="1"/>
  <c r="S36" i="1"/>
  <c r="Q36" i="1"/>
  <c r="P36" i="1"/>
  <c r="O36" i="1"/>
  <c r="L36" i="1"/>
  <c r="I36" i="1"/>
  <c r="U35" i="1"/>
  <c r="T35" i="1"/>
  <c r="S35" i="1"/>
  <c r="Q35" i="1"/>
  <c r="P35" i="1"/>
  <c r="O35" i="1"/>
  <c r="L35" i="1"/>
  <c r="I35" i="1"/>
  <c r="U34" i="1"/>
  <c r="T34" i="1"/>
  <c r="S34" i="1"/>
  <c r="Q34" i="1"/>
  <c r="P34" i="1"/>
  <c r="O34" i="1"/>
  <c r="L34" i="1"/>
  <c r="I34" i="1"/>
  <c r="U33" i="1"/>
  <c r="T33" i="1"/>
  <c r="S33" i="1"/>
  <c r="Q33" i="1"/>
  <c r="P33" i="1"/>
  <c r="I33" i="1"/>
  <c r="U32" i="1"/>
  <c r="T32" i="1"/>
  <c r="S32" i="1"/>
  <c r="Q32" i="1"/>
  <c r="P32" i="1"/>
  <c r="O32" i="1"/>
  <c r="L32" i="1"/>
  <c r="I32" i="1"/>
  <c r="U31" i="1"/>
  <c r="T31" i="1"/>
  <c r="S31" i="1"/>
  <c r="Q31" i="1"/>
  <c r="P31" i="1"/>
  <c r="O31" i="1"/>
  <c r="L31" i="1"/>
  <c r="I31" i="1"/>
  <c r="U30" i="1"/>
  <c r="T30" i="1"/>
  <c r="S30" i="1"/>
  <c r="Q30" i="1"/>
  <c r="P30" i="1"/>
  <c r="I30" i="1"/>
  <c r="U29" i="1"/>
  <c r="T29" i="1"/>
  <c r="S29" i="1"/>
  <c r="Q29" i="1"/>
  <c r="P29" i="1"/>
  <c r="O29" i="1"/>
  <c r="L29" i="1"/>
  <c r="I29" i="1"/>
  <c r="U28" i="1"/>
  <c r="T28" i="1"/>
  <c r="S28" i="1"/>
  <c r="Q28" i="1"/>
  <c r="P28" i="1"/>
  <c r="I28" i="1"/>
  <c r="U27" i="1"/>
  <c r="T27" i="1"/>
  <c r="S27" i="1"/>
  <c r="Q27" i="1"/>
  <c r="P27" i="1"/>
  <c r="O27" i="1"/>
  <c r="L27" i="1"/>
  <c r="I27" i="1"/>
  <c r="U26" i="1"/>
  <c r="T26" i="1"/>
  <c r="S26" i="1"/>
  <c r="Q26" i="1"/>
  <c r="P26" i="1"/>
  <c r="O26" i="1"/>
  <c r="L26" i="1"/>
  <c r="I26" i="1"/>
  <c r="U25" i="1"/>
  <c r="T25" i="1"/>
  <c r="S25" i="1"/>
  <c r="Q25" i="1"/>
  <c r="P25" i="1"/>
  <c r="O25" i="1"/>
  <c r="L25" i="1"/>
  <c r="I25" i="1"/>
  <c r="U24" i="1"/>
  <c r="T24" i="1"/>
  <c r="S24" i="1"/>
  <c r="Q24" i="1"/>
  <c r="P24" i="1"/>
  <c r="O24" i="1"/>
  <c r="L24" i="1"/>
  <c r="I24" i="1"/>
  <c r="U23" i="1"/>
  <c r="T23" i="1"/>
  <c r="S23" i="1"/>
  <c r="Q23" i="1"/>
  <c r="P23" i="1"/>
  <c r="O23" i="1"/>
  <c r="L23" i="1"/>
  <c r="I23" i="1"/>
  <c r="U22" i="1"/>
  <c r="T22" i="1"/>
  <c r="S22" i="1"/>
  <c r="Q22" i="1"/>
  <c r="P22" i="1"/>
  <c r="O22" i="1"/>
  <c r="L22" i="1"/>
  <c r="I22" i="1"/>
  <c r="U21" i="1"/>
  <c r="T21" i="1"/>
  <c r="S21" i="1"/>
  <c r="Q21" i="1"/>
  <c r="P21" i="1"/>
  <c r="O21" i="1"/>
  <c r="L21" i="1"/>
  <c r="I21" i="1"/>
  <c r="U20" i="1"/>
  <c r="T20" i="1"/>
  <c r="S20" i="1"/>
  <c r="Q20" i="1"/>
  <c r="P20" i="1"/>
  <c r="O20" i="1"/>
  <c r="L20" i="1"/>
  <c r="I20" i="1"/>
  <c r="U19" i="1"/>
  <c r="T19" i="1"/>
  <c r="S19" i="1"/>
  <c r="Q19" i="1"/>
  <c r="P19" i="1"/>
  <c r="O19" i="1"/>
  <c r="L19" i="1"/>
  <c r="I19" i="1"/>
  <c r="U18" i="1"/>
  <c r="T18" i="1"/>
  <c r="S18" i="1"/>
  <c r="Q18" i="1"/>
  <c r="P18" i="1"/>
  <c r="O18" i="1"/>
  <c r="L18" i="1"/>
  <c r="I18" i="1"/>
  <c r="U17" i="1"/>
  <c r="T17" i="1"/>
  <c r="S17" i="1"/>
  <c r="Q17" i="1"/>
  <c r="P17" i="1"/>
  <c r="O17" i="1"/>
  <c r="L17" i="1"/>
  <c r="I17" i="1"/>
  <c r="U16" i="1"/>
  <c r="T16" i="1"/>
  <c r="S16" i="1"/>
  <c r="Q16" i="1"/>
  <c r="P16" i="1"/>
  <c r="I16" i="1"/>
  <c r="U15" i="1"/>
  <c r="T15" i="1"/>
  <c r="S15" i="1"/>
  <c r="P15" i="1"/>
  <c r="I15" i="1"/>
  <c r="U14" i="1"/>
  <c r="T14" i="1"/>
  <c r="S14" i="1"/>
  <c r="Q14" i="1"/>
  <c r="P14" i="1"/>
  <c r="O14" i="1"/>
  <c r="L14" i="1"/>
  <c r="I14" i="1"/>
  <c r="U13" i="1"/>
  <c r="T13" i="1"/>
  <c r="S13" i="1"/>
  <c r="Q13" i="1"/>
  <c r="P13" i="1"/>
  <c r="O13" i="1"/>
  <c r="L13" i="1"/>
  <c r="I13" i="1"/>
  <c r="U12" i="1"/>
  <c r="T12" i="1"/>
  <c r="S12" i="1"/>
  <c r="P12" i="1"/>
  <c r="I12" i="1"/>
  <c r="U11" i="1"/>
  <c r="P11" i="1"/>
  <c r="O11" i="1"/>
  <c r="L11" i="1"/>
  <c r="I11" i="1"/>
  <c r="U10" i="1"/>
  <c r="P10" i="1"/>
  <c r="I10" i="1"/>
  <c r="U9" i="1"/>
  <c r="T9" i="1"/>
  <c r="S9" i="1"/>
  <c r="Q9" i="1"/>
  <c r="P9" i="1"/>
  <c r="O9" i="1"/>
  <c r="L9" i="1"/>
  <c r="I9" i="1"/>
  <c r="U8" i="1"/>
  <c r="T8" i="1"/>
  <c r="S8" i="1"/>
  <c r="Q8" i="1"/>
  <c r="P8" i="1"/>
  <c r="O8" i="1"/>
  <c r="L8" i="1"/>
  <c r="I8" i="1"/>
  <c r="U7" i="1"/>
  <c r="T7" i="1"/>
  <c r="S7" i="1"/>
  <c r="O7" i="1"/>
  <c r="L7" i="1"/>
  <c r="U6" i="1"/>
  <c r="T6" i="1"/>
  <c r="S6" i="1"/>
  <c r="Q6" i="1"/>
  <c r="P6" i="1"/>
  <c r="O6" i="1"/>
  <c r="L6" i="1"/>
  <c r="I6" i="1"/>
  <c r="U5" i="1"/>
  <c r="T5" i="1"/>
  <c r="S5" i="1"/>
  <c r="U4" i="1"/>
  <c r="T4" i="1"/>
  <c r="S4" i="1"/>
  <c r="Q4" i="1"/>
  <c r="P4" i="1"/>
  <c r="O4" i="1"/>
  <c r="L4" i="1"/>
  <c r="I4" i="1"/>
  <c r="U3" i="1"/>
  <c r="T3" i="1"/>
  <c r="S3" i="1"/>
  <c r="Q3" i="1"/>
  <c r="P3" i="1"/>
  <c r="O3" i="1"/>
  <c r="L3" i="1"/>
  <c r="I3" i="1"/>
  <c r="U2" i="1"/>
  <c r="T2" i="1"/>
  <c r="S2" i="1"/>
  <c r="P2" i="1"/>
  <c r="I2" i="1"/>
  <c r="T37" i="1"/>
</calcChain>
</file>

<file path=xl/sharedStrings.xml><?xml version="1.0" encoding="utf-8"?>
<sst xmlns="http://schemas.openxmlformats.org/spreadsheetml/2006/main" count="769" uniqueCount="229">
  <si>
    <t>Y</t>
  </si>
  <si>
    <t>X</t>
  </si>
  <si>
    <t>Contexto</t>
  </si>
  <si>
    <t>Tipo</t>
  </si>
  <si>
    <t xml:space="preserve"> NISP</t>
  </si>
  <si>
    <t>MNE</t>
  </si>
  <si>
    <t>MNI</t>
  </si>
  <si>
    <t>MNE/MNI</t>
  </si>
  <si>
    <t>Axial</t>
  </si>
  <si>
    <t>Apendicular</t>
  </si>
  <si>
    <t>Axial/apend</t>
  </si>
  <si>
    <t>Craneo</t>
  </si>
  <si>
    <t>Pos. Craneo</t>
  </si>
  <si>
    <t>CR/PosCR</t>
  </si>
  <si>
    <t>NISP/MNI</t>
  </si>
  <si>
    <t>NISP/MNE</t>
  </si>
  <si>
    <t>Densidad</t>
  </si>
  <si>
    <t>Den MNI</t>
  </si>
  <si>
    <t>Kcal/ind)</t>
  </si>
  <si>
    <t>Referencias</t>
  </si>
  <si>
    <t>Fechado</t>
  </si>
  <si>
    <t>Fech2</t>
  </si>
  <si>
    <t>LAPSOS</t>
  </si>
  <si>
    <t>%corte</t>
  </si>
  <si>
    <t>%quemado</t>
  </si>
  <si>
    <t>%carnívoro</t>
  </si>
  <si>
    <t>%roedores</t>
  </si>
  <si>
    <t>%raices</t>
  </si>
  <si>
    <t>PC3</t>
  </si>
  <si>
    <t>Conchero</t>
  </si>
  <si>
    <t>Massone y Torres 2004</t>
  </si>
  <si>
    <t>2380±40</t>
  </si>
  <si>
    <t>P</t>
  </si>
  <si>
    <t>PB7s1</t>
  </si>
  <si>
    <t>Calas 2009: Morello et al 2015</t>
  </si>
  <si>
    <t>1820±40</t>
  </si>
  <si>
    <t>PB7s2</t>
  </si>
  <si>
    <t>Calas 2009; Morello et al 2015</t>
  </si>
  <si>
    <t>1210±40</t>
  </si>
  <si>
    <t>ES1</t>
  </si>
  <si>
    <t>Cielo abierto</t>
  </si>
  <si>
    <t xml:space="preserve"> </t>
  </si>
  <si>
    <t>Horwitz  1996/98</t>
  </si>
  <si>
    <t>960 ± 80</t>
  </si>
  <si>
    <t>S/D</t>
  </si>
  <si>
    <t>MY2</t>
  </si>
  <si>
    <t>Prieto et al 2007</t>
  </si>
  <si>
    <t>3910 ± 70</t>
  </si>
  <si>
    <t>CL talud</t>
  </si>
  <si>
    <t>Martín y Borella 1999</t>
  </si>
  <si>
    <t>3770 ± 80</t>
  </si>
  <si>
    <t>CL1</t>
  </si>
  <si>
    <t>Alero/cueva</t>
  </si>
  <si>
    <t>Borrero 1985</t>
  </si>
  <si>
    <t>1100 ± 95</t>
  </si>
  <si>
    <t>BE1</t>
  </si>
  <si>
    <t>Muñoz 2002, 2005, 2012</t>
  </si>
  <si>
    <t>785 ± 120</t>
  </si>
  <si>
    <t>SG1</t>
  </si>
  <si>
    <t>Horwitz 1995</t>
  </si>
  <si>
    <t>1070 ± 80</t>
  </si>
  <si>
    <t>SG2</t>
  </si>
  <si>
    <t>380 ± 70</t>
  </si>
  <si>
    <t>Ta14/88</t>
  </si>
  <si>
    <t>Massone 2017</t>
  </si>
  <si>
    <t>220 ± 30</t>
  </si>
  <si>
    <t>TA1  4g</t>
  </si>
  <si>
    <t>1340±50</t>
  </si>
  <si>
    <t>TA1 I 3g</t>
  </si>
  <si>
    <t>700±70</t>
  </si>
  <si>
    <t>TA 1 Va</t>
  </si>
  <si>
    <t>Massone 1987, 2004; Borrero 2003</t>
  </si>
  <si>
    <t>10580±50</t>
  </si>
  <si>
    <t>Mon 20 I</t>
  </si>
  <si>
    <t>Sierpe 2020</t>
  </si>
  <si>
    <t>2410±35</t>
  </si>
  <si>
    <t>Mon 20 II</t>
  </si>
  <si>
    <t>4230±40</t>
  </si>
  <si>
    <t>560±35</t>
  </si>
  <si>
    <t>Ma 1 Inf</t>
  </si>
  <si>
    <t>Calas 2009</t>
  </si>
  <si>
    <t xml:space="preserve"> -8000+5500</t>
  </si>
  <si>
    <t>Ma 1 med</t>
  </si>
  <si>
    <t>5440± 40</t>
  </si>
  <si>
    <t>Ma1 sup</t>
  </si>
  <si>
    <t>635±35</t>
  </si>
  <si>
    <t>Per 1</t>
  </si>
  <si>
    <t>Santiago 2013</t>
  </si>
  <si>
    <t>2984±37</t>
  </si>
  <si>
    <t>Ma2 3c</t>
  </si>
  <si>
    <t>910±70</t>
  </si>
  <si>
    <t>Ma2 25n-35E</t>
  </si>
  <si>
    <t>1965±40</t>
  </si>
  <si>
    <t>Ma2 3 y 90N-1E</t>
  </si>
  <si>
    <t xml:space="preserve">2745±40 </t>
  </si>
  <si>
    <t>RC1</t>
  </si>
  <si>
    <t>Santiago 2010, 2013</t>
  </si>
  <si>
    <t>5856±44</t>
  </si>
  <si>
    <t>Vázquez et al 2016; Oría y Mari 2019</t>
  </si>
  <si>
    <t>4060±60</t>
  </si>
  <si>
    <t>AM6</t>
  </si>
  <si>
    <t>Oría y Vázquez 2019</t>
  </si>
  <si>
    <t>S/r</t>
  </si>
  <si>
    <t>3490±90</t>
  </si>
  <si>
    <t>960±60</t>
  </si>
  <si>
    <t>A1</t>
  </si>
  <si>
    <t>LA2</t>
  </si>
  <si>
    <t>Salemme et al 2014</t>
  </si>
  <si>
    <t>5068±66</t>
  </si>
  <si>
    <t xml:space="preserve">1020±50 </t>
  </si>
  <si>
    <t>Am4</t>
  </si>
  <si>
    <t>Oria et al 2021</t>
  </si>
  <si>
    <t>3020±60</t>
  </si>
  <si>
    <t>CHP 3</t>
  </si>
  <si>
    <t>Santiago et al  2021</t>
  </si>
  <si>
    <t>804±33</t>
  </si>
  <si>
    <t>LV1 2oc</t>
  </si>
  <si>
    <t>Santiago y Salemme 2016</t>
  </si>
  <si>
    <t>612±43</t>
  </si>
  <si>
    <t>LV1 3oc</t>
  </si>
  <si>
    <t>563±45</t>
  </si>
  <si>
    <t>LV1sup</t>
  </si>
  <si>
    <t>Santiago y Salemme 2010</t>
  </si>
  <si>
    <t>949±41</t>
  </si>
  <si>
    <t>LV1 1oc</t>
  </si>
  <si>
    <t>3200±54</t>
  </si>
  <si>
    <t>SJ2</t>
  </si>
  <si>
    <t>H1</t>
  </si>
  <si>
    <t>S/f</t>
  </si>
  <si>
    <t>EC</t>
  </si>
  <si>
    <t>Martucci 2016</t>
  </si>
  <si>
    <t>510±40</t>
  </si>
  <si>
    <t>Art1</t>
  </si>
  <si>
    <t>Oria et al 2016</t>
  </si>
  <si>
    <t>434 ±43</t>
  </si>
  <si>
    <t>TM 1-2</t>
  </si>
  <si>
    <t>Oria et al 2010; Oria et al 2015</t>
  </si>
  <si>
    <t>MS</t>
  </si>
  <si>
    <t>Salemme et al 2019</t>
  </si>
  <si>
    <t>1295±50</t>
  </si>
  <si>
    <t>CP 53</t>
  </si>
  <si>
    <t>Santiago et al.  2021</t>
  </si>
  <si>
    <t>1650±60</t>
  </si>
  <si>
    <t>PM 2 e3</t>
  </si>
  <si>
    <t>2300±90</t>
  </si>
  <si>
    <t>PM 2 e1g</t>
  </si>
  <si>
    <t>300±100</t>
  </si>
  <si>
    <t>PM 2 e2</t>
  </si>
  <si>
    <t>1230±50</t>
  </si>
  <si>
    <t>Ew 1</t>
  </si>
  <si>
    <t>Camaros et al. 2010</t>
  </si>
  <si>
    <t>Ew 2 Est 1</t>
  </si>
  <si>
    <t>Camaros et al 2009</t>
  </si>
  <si>
    <t>M1</t>
  </si>
  <si>
    <t>Mansur et al 2000</t>
  </si>
  <si>
    <t>1800±250</t>
  </si>
  <si>
    <t>SP6</t>
  </si>
  <si>
    <t>SP1</t>
  </si>
  <si>
    <t>290±70</t>
  </si>
  <si>
    <t>SP7</t>
  </si>
  <si>
    <t>OK XXI</t>
  </si>
  <si>
    <t>Bas y Lacrouts 2016 Negre et al 2016</t>
  </si>
  <si>
    <t>1344 ± 38</t>
  </si>
  <si>
    <t>MLB5</t>
  </si>
  <si>
    <t>Lanata 1995; Muñoz y Belardi 2011</t>
  </si>
  <si>
    <r>
      <t>1110</t>
    </r>
    <r>
      <rPr>
        <sz val="11"/>
        <color indexed="8"/>
        <rFont val="Times New Roman"/>
        <family val="1"/>
      </rPr>
      <t>±60</t>
    </r>
  </si>
  <si>
    <t>MLA3</t>
  </si>
  <si>
    <t>Lanata 1995; Muñoz 2002, Muñoz y Belardi 2011</t>
  </si>
  <si>
    <r>
      <t>1020</t>
    </r>
    <r>
      <rPr>
        <sz val="11"/>
        <color indexed="8"/>
        <rFont val="Times New Roman"/>
        <family val="1"/>
      </rPr>
      <t>±80</t>
    </r>
  </si>
  <si>
    <t>ML7</t>
  </si>
  <si>
    <r>
      <t>690</t>
    </r>
    <r>
      <rPr>
        <sz val="11"/>
        <color indexed="8"/>
        <rFont val="Times New Roman"/>
        <family val="1"/>
      </rPr>
      <t>±50</t>
    </r>
  </si>
  <si>
    <t>ML5</t>
  </si>
  <si>
    <r>
      <t>360</t>
    </r>
    <r>
      <rPr>
        <sz val="11"/>
        <color indexed="8"/>
        <rFont val="Times New Roman"/>
        <family val="1"/>
      </rPr>
      <t>±50</t>
    </r>
  </si>
  <si>
    <t>Teis XI</t>
  </si>
  <si>
    <t>374 ± 29</t>
  </si>
  <si>
    <t>Teis X</t>
  </si>
  <si>
    <t>ID</t>
  </si>
  <si>
    <t xml:space="preserve">Bas, M., &amp; Lacrouts, A. (2017). El aprovechamiento de recursos faunísticos en la costa atlántica de Tierra del Fuego. Arqueología, 23 Dossier(3), 197-218. </t>
  </si>
  <si>
    <t xml:space="preserve">Borrero, L. A. (1985). La Economía Prehistórica de los Habitantes del Norte de la Isla Grande de Tierra del Fuego. Tesis de Doctorado Tesis doctoral, UBA, Buenos Aires.   </t>
  </si>
  <si>
    <t xml:space="preserve">Borrero, L. A. (2003). Taphonomy of the Tres Arroyos 1 Rockshelter, Tierra del Fuego, Chile. Quaternary International, 109, 87-93. </t>
  </si>
  <si>
    <t xml:space="preserve">Calás, E. (2009). La subsistencia de los cazadores-recolectores terrestres del Holoceno Medio y Tardío en el norte de Tierra del Fuego.  Tesis de Licenciatura, Universidad de Chile, Santiago de Chile.   </t>
  </si>
  <si>
    <t>Camarós, E., Parmigiani, V., &amp; Verdún, E. (2009). Espacio ritual, espacio domestico: diferencias en uso del recurso faunístico en la sociedad Selk'nam. In M. Salemme, F. Santiago, M. Alvarez, E. Piana, M. Vázquez &amp; E. Mansur (Eds.), Arqueología de la Patagonia. Una mirada desde el último confín (Vol. II, pp. 667-675). Ushuaia: Editorial Utopías.</t>
  </si>
  <si>
    <t>Camarós, E., Parmigiani, V., &amp; Verdún, E. (2010). Differential faunal resources management in ritual and domestic spaces in Selknam society (Argentina, Tierra del Fuego). In K. Hardy (Ed.), Archaeological Invisibility and Forgotten Knowledge: Conference Proceedings, Łódź, Poland, 5th–7th. September 2007 (pp. 192-201): Archaeopress. Publishers of British Archaeological Reports.</t>
  </si>
  <si>
    <t xml:space="preserve">Horwitz, V. (1996/1998). Espíritu Santo: primeros trabajos de campo en el extremo norte de la costa atlántica fueguina. Palimpsesto 5, 151-159. </t>
  </si>
  <si>
    <t xml:space="preserve">Lanata, J. L. (1995). Paisajes Arqueológicos y Propiedades del Registro en el Sudeste Fueguino. Doctoral Tesis doctoral, UBA, Buenos Aires.   </t>
  </si>
  <si>
    <t>Mansur, M. E., Martinioni, D., &amp; Lasa, A. (2000). La gestión de los recursos líticos en el sitio Marina I (zona central de Tierra del Fuego, Argentina). In J. B. Belardi, F. Carballo Marina &amp; S. Espinosa (Eds.), Desde el País de los Gigantes. Perspectivas Arqueológicas en Patagonia (Vol. I, pp. 57-72). Río Gallegos: UNPA.</t>
  </si>
  <si>
    <t>Martín, F. M., &amp; Borella, F. (1999). Tafonomía de Tierra del Fuego: reevaluación de la arqueología de Cabeza de León. In R. Goñi (Ed.), Soplando en el viento. III Jornadas de Arqueología de la Patagonia (pp. 439-451). Neuquén - Buenos Aires: Universidad Nacional del Comahue – Instituto Nacional de Antropología y Pensamiento Latinoamericano.</t>
  </si>
  <si>
    <t xml:space="preserve">Martucci, M. (2016). Heterogeneidad espacial en la Misión Salesiana Nuestra Señora de La Candelaria: Expresión de la identidad étnica Selk´nam durante el proceso de contacto interétnico (Río Grande, Tierra del Fuego). UNICEN, Olavarría.   </t>
  </si>
  <si>
    <t xml:space="preserve">Massone, M. (1987). Los cazadores paleoindios de Tres Arroyos (Tierra del Fuego). Anales del Instituto de la Patagonia (serie Ciencias Humanas), 17, 47-60. </t>
  </si>
  <si>
    <t xml:space="preserve">Massone, M. (2004). Los cazadores después del hielo. La cueva de Tres Arroyos en el contexto del poblamiento humano inicial de Fuego-Patagonia. Magister, Universidad de Chile.   </t>
  </si>
  <si>
    <t xml:space="preserve">Massone, M., &amp; Torres, J. (2004). Pesas, peces y restos de cetáceos en el campamento de Punta Catalina 3 (2.300 años AP). Magallania, 32, 143-161. </t>
  </si>
  <si>
    <t xml:space="preserve">Morello, F., Calás, E., Torres, J., Borella, F., San Román, M., Martín, F. M., . . . Massone, M. (2015). Punta Baxa 7: sitio arqueológico de la costa norte de Tierra del Fuego, Estrecho de Magallanes (Chile). Magallania, 43(2), 167-188. </t>
  </si>
  <si>
    <t xml:space="preserve">Muñoz, A. S. (2002). La explotación de Mamíferos por cazadores-recolectores terrestres de Tierra del Fuego. Tesis de Doctorado, UBA, Buenos Aires.   </t>
  </si>
  <si>
    <t xml:space="preserve">Muñoz, A. S. (2005). Current perspectives on human-animal relationship in Isla Grande de Tierra del Fuego, southern Patagonia. Before Farming, 2, 1-14. </t>
  </si>
  <si>
    <t>Muñoz, A. S. (2011). Pinniped zooarchaeological studies in southern patagonia: Current issues and future research agenda. In N. F. Bicho, J. Haws &amp; L. Davis (Eds.), Trekking the shore: Changing Coastlines and the Antiquity of Coastal Settlement (pp. 305-331). New York: Springer.</t>
  </si>
  <si>
    <t>Muñoz, S. A. (2012). Guanaco Butchering by Hunter-gatherers from Isla Grande de Tierra del Fuego, Southern Patagonia. In K. Seetah &amp; B. Gravina (Eds.), Bones for tools – tools for bones The interplay between objects and objectives (pp. 75–86). Cambridge: McDonald Institute for Archaeological Research, Monographs.</t>
  </si>
  <si>
    <t xml:space="preserve">Negre, J., Álvarez, M., Pal, N., Bas, M., Briz Godino, I., Lacrouts, A., &amp; Lasa, A. (2016). Variabilidad espacial e intensidad de ocupación en sitios de cazadores-recolectores de la costa Atlántica de Tierra del Fuego (Argentina). Arqueología Iberoamericana, 32, 37–35. </t>
  </si>
  <si>
    <t>Oría, J. (2016). Movilidad y asentamiento en el interior de la estepa fueguina: la localidad Laguna Amalia. In F. Mena (Ed.), Arqueología de la Patagonia: de mar a mar (pp. 267-276). Santiago de Chile: Ñire negro.</t>
  </si>
  <si>
    <t>Oría, J., &amp; Mari, F. (2019). Resolución temporal y espacial en el sitio arqueológico Yowen Ko. Laguna Amalia (Tierra del Fuego). In J. G. Otero, A. Svoboda &amp; A. Banegas (Eds.), Arqueología de la Patagonia: el pasado en las arenas (pp. 409-420). Buenos Aires Altuna Impresiones.</t>
  </si>
  <si>
    <t xml:space="preserve">Oría, J., Salemme, M., Santiago, F., &amp; Montes, A. (2010). Localidad Tres Marías: un caso para evaluar la pérdida de información arqueológica por erosión eólica en la estepa fueguina. Cazadores-recolectores del Cono Sur, 4, 159-173. </t>
  </si>
  <si>
    <t>Oría, J., Salemme, M., Vázquez, M., Bártoli, V., &amp; López, R. (2021). Surface site formation processes in northern Tierra del Fuego (Argentina): A case study of the Amalia 4 Site. Geoarchaeology, 1-16. doi: 10.1002/gea.21818</t>
  </si>
  <si>
    <t xml:space="preserve">Oría, J., &amp; Vázquez, M. (2019). Aportes experimentales para calibrar el potencial de movimiento de restos óseos en la estepa fueguina. Cuadernos del Instituto Nacional de Antropología y Pensamiento Latinoamericano - Series Especiales, 7(2), 210-220. </t>
  </si>
  <si>
    <t xml:space="preserve">Prieto, A., Calás, E., Morello, F., &amp; Torres, J. (2007). El sitio arqueológico Myren 2, Tierra del Fuego, Chile. Magallania, 35(2), 89-103. </t>
  </si>
  <si>
    <t xml:space="preserve">Salemme, M., Bas, M., Bártoli, V., &amp; Santiago, F. (2019). La arqueofauna del sitio Margen Sur, Río Grande, Tierra del Fuego (Argentina). Cuadernos del Instituto Nacional de Antropología y Pensamiento Latinoamericano, 7(2), 232-244. </t>
  </si>
  <si>
    <t xml:space="preserve">Salemme, M., Santiago, F., &amp; Oría, J. (2014). La Arcillosa 2: Registro Zooarqueológico de la Ocupación Humana durante el Holoceno Medio, Tierra del Fuego, Argentina. Revista Chilena de Antropología, 29(1), 19-25. </t>
  </si>
  <si>
    <t>Santiago, F. (2013). La ocupación humana en el norte de Tierra del Fuego durante el Holoceno medio y tardío. Su vinculación con el paisaje. Ushuaia: Aguafuerte.</t>
  </si>
  <si>
    <t>Santiago, F., Salemme, M., Bártoli, V., Labrone, S., López, R., &amp; Colasurdo, B. (2021). Análisis de dos concheros del Holoceno tardío a partir de intervención estratigráfica y prospección geofísica (costa atlántica de tierra del fuego) XI Jornadas de Arqueología de la Patagonia. Libro de resúmenes (pp. 158). Puerto Montt: Universidad Austral de Chile.</t>
  </si>
  <si>
    <t>Santiago, F. C., &amp; Salemme, M. C. (2016). Guanaco hunting strategies in the northern plains of Tierra del Fuego, Argentina. Journal of Anthropological Archaeology, 43, 110-127. doi: 10.1016/j.jaa.2016.07.002</t>
  </si>
  <si>
    <t>Sierpe, V. (2020). Los artiodáctilos de Fuego-Patagonia (Chile): explotación alimenticia y su importancia en la tecnología ósea de los cazadores-recolectores del Holoceno medio y tardío. Oxford: BAR Publishing.</t>
  </si>
  <si>
    <t>Vázquez, M., Oría, J., &amp; Salemme, M. (2016). Acumulaciones óseas en estratigrafía en la estepa fueguina. Resolución e integridad en el sitio Yowen Ko IV Congreso Nacional de Zooarqueología, Abstracts (pp. 141). Ushuaia.</t>
  </si>
  <si>
    <t>Sup. Muestreada</t>
  </si>
  <si>
    <t>%m0</t>
  </si>
  <si>
    <t>%m1</t>
  </si>
  <si>
    <t>%m2</t>
  </si>
  <si>
    <t>%m3</t>
  </si>
  <si>
    <t>%m4</t>
  </si>
  <si>
    <t>%m5</t>
  </si>
  <si>
    <t>Em0</t>
  </si>
  <si>
    <t>Em1</t>
  </si>
  <si>
    <t>Em2</t>
  </si>
  <si>
    <t>Em3</t>
  </si>
  <si>
    <t>Em4</t>
  </si>
  <si>
    <t>Em5</t>
  </si>
  <si>
    <t>1609±38</t>
  </si>
  <si>
    <t>YC 1oc</t>
  </si>
  <si>
    <t>YC 2oc</t>
  </si>
  <si>
    <t>YC 4oc</t>
  </si>
  <si>
    <t>YC 3oc</t>
  </si>
  <si>
    <t>Ma32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</si>
</sst>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0480-B840-434A-8EE0-4812BB68D4CD}">
  <dimension ref="A1:AP62"/>
  <sheetViews>
    <sheetView tabSelected="1" workbookViewId="0">
      <selection activeCell="D19" sqref="D19"/>
    </sheetView>
  </sheetViews>
  <sheetFormatPr baseColWidth="10" defaultColWidth="11.5703125" defaultRowHeight="15" x14ac:dyDescent="0.25"/>
  <cols>
    <col min="1" max="1" width="3.140625" style="5" bestFit="1" customWidth="1"/>
    <col min="2" max="3" width="8.7109375" style="5" bestFit="1" customWidth="1"/>
    <col min="4" max="4" width="14.7109375" style="5" bestFit="1" customWidth="1"/>
    <col min="5" max="5" width="11.140625" style="5" bestFit="1" customWidth="1"/>
    <col min="6" max="6" width="5.7109375" style="5" bestFit="1" customWidth="1"/>
    <col min="7" max="7" width="5.42578125" style="5" bestFit="1" customWidth="1"/>
    <col min="8" max="8" width="4.85546875" style="5" bestFit="1" customWidth="1"/>
    <col min="9" max="9" width="12" style="5" bestFit="1" customWidth="1"/>
    <col min="10" max="10" width="5.5703125" style="5" bestFit="1" customWidth="1"/>
    <col min="11" max="11" width="11.5703125" style="5"/>
    <col min="12" max="12" width="12.28515625" style="5" bestFit="1" customWidth="1"/>
    <col min="13" max="13" width="7.7109375" style="5" bestFit="1" customWidth="1"/>
    <col min="14" max="15" width="12" style="5" bestFit="1" customWidth="1"/>
    <col min="16" max="17" width="11.5703125" style="5"/>
    <col min="18" max="18" width="6" style="5" bestFit="1" customWidth="1"/>
    <col min="19" max="19" width="9.7109375" style="5" bestFit="1" customWidth="1"/>
    <col min="20" max="20" width="9.140625" style="5" bestFit="1" customWidth="1"/>
    <col min="21" max="21" width="11.5703125" style="5"/>
    <col min="22" max="22" width="42.140625" style="5" bestFit="1" customWidth="1"/>
    <col min="23" max="24" width="11.5703125" style="5"/>
    <col min="25" max="25" width="7.7109375" style="5" bestFit="1" customWidth="1"/>
    <col min="26" max="26" width="6.7109375" style="5" bestFit="1" customWidth="1"/>
    <col min="27" max="27" width="10" style="5" bestFit="1" customWidth="1"/>
    <col min="28" max="28" width="11.5703125" style="5"/>
    <col min="29" max="29" width="10.85546875" style="5" bestFit="1" customWidth="1"/>
    <col min="30" max="30" width="7.85546875" style="5" bestFit="1" customWidth="1"/>
    <col min="31" max="16384" width="11.5703125" style="5"/>
  </cols>
  <sheetData>
    <row r="1" spans="1:42" s="35" customFormat="1" ht="14.25" x14ac:dyDescent="0.2">
      <c r="A1" s="35" t="s">
        <v>176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210</v>
      </c>
      <c r="S1" s="22" t="s">
        <v>16</v>
      </c>
      <c r="T1" s="22" t="s">
        <v>17</v>
      </c>
      <c r="U1" s="22" t="s">
        <v>18</v>
      </c>
      <c r="V1" s="22" t="s">
        <v>19</v>
      </c>
      <c r="W1" s="22" t="s">
        <v>20</v>
      </c>
      <c r="X1" s="22" t="s">
        <v>21</v>
      </c>
      <c r="Y1" s="22" t="s">
        <v>22</v>
      </c>
      <c r="Z1" s="22" t="s">
        <v>23</v>
      </c>
      <c r="AA1" s="22" t="s">
        <v>24</v>
      </c>
      <c r="AB1" s="22" t="s">
        <v>25</v>
      </c>
      <c r="AC1" s="22" t="s">
        <v>26</v>
      </c>
      <c r="AD1" s="22" t="s">
        <v>27</v>
      </c>
      <c r="AE1" s="35" t="s">
        <v>217</v>
      </c>
      <c r="AF1" s="35" t="s">
        <v>218</v>
      </c>
      <c r="AG1" s="35" t="s">
        <v>219</v>
      </c>
      <c r="AH1" s="35" t="s">
        <v>220</v>
      </c>
      <c r="AI1" s="35" t="s">
        <v>221</v>
      </c>
      <c r="AJ1" s="35" t="s">
        <v>222</v>
      </c>
      <c r="AK1" s="35" t="s">
        <v>211</v>
      </c>
      <c r="AL1" s="35" t="s">
        <v>212</v>
      </c>
      <c r="AM1" s="35" t="s">
        <v>213</v>
      </c>
      <c r="AN1" s="35" t="s">
        <v>214</v>
      </c>
      <c r="AO1" s="35" t="s">
        <v>215</v>
      </c>
      <c r="AP1" s="35" t="s">
        <v>216</v>
      </c>
    </row>
    <row r="2" spans="1:42" x14ac:dyDescent="0.25">
      <c r="A2" s="5">
        <v>1</v>
      </c>
      <c r="B2" s="1">
        <v>4174664.1679000002</v>
      </c>
      <c r="C2" s="1">
        <v>2515427.7549999999</v>
      </c>
      <c r="D2" s="4" t="s">
        <v>28</v>
      </c>
      <c r="E2" s="4" t="s">
        <v>29</v>
      </c>
      <c r="F2" s="3">
        <v>37</v>
      </c>
      <c r="G2" s="3"/>
      <c r="H2" s="3">
        <v>2</v>
      </c>
      <c r="I2" s="6">
        <f t="shared" ref="I2:I33" si="0">G2/H2</f>
        <v>0</v>
      </c>
      <c r="J2" s="3"/>
      <c r="K2" s="3"/>
      <c r="L2" s="7"/>
      <c r="M2" s="3"/>
      <c r="N2" s="3"/>
      <c r="O2" s="8"/>
      <c r="P2" s="6">
        <f t="shared" ref="P2:P30" si="1">F2/H2</f>
        <v>18.5</v>
      </c>
      <c r="Q2" s="6"/>
      <c r="R2" s="3">
        <v>4</v>
      </c>
      <c r="S2" s="7">
        <f t="shared" ref="S2:S33" si="2">F2/R2</f>
        <v>9.25</v>
      </c>
      <c r="T2" s="8">
        <f>H2/R2</f>
        <v>0.5</v>
      </c>
      <c r="U2" s="6">
        <f t="shared" ref="U2:U11" si="3">H2*78315</f>
        <v>156630</v>
      </c>
      <c r="V2" s="4" t="s">
        <v>30</v>
      </c>
      <c r="W2" s="2" t="s">
        <v>31</v>
      </c>
      <c r="X2" s="3">
        <v>2400</v>
      </c>
      <c r="Y2" s="3">
        <v>3</v>
      </c>
      <c r="Z2" s="3">
        <v>16.2</v>
      </c>
      <c r="AA2" s="3">
        <v>2.7</v>
      </c>
      <c r="AB2" s="3">
        <v>0</v>
      </c>
      <c r="AC2" s="3" t="s">
        <v>32</v>
      </c>
      <c r="AD2" s="3" t="s">
        <v>32</v>
      </c>
      <c r="AE2" s="23" t="s">
        <v>44</v>
      </c>
      <c r="AF2" s="23" t="s">
        <v>44</v>
      </c>
      <c r="AG2" s="23" t="s">
        <v>44</v>
      </c>
      <c r="AH2" s="23" t="s">
        <v>44</v>
      </c>
      <c r="AI2" s="23" t="s">
        <v>44</v>
      </c>
      <c r="AJ2" s="24" t="s">
        <v>44</v>
      </c>
      <c r="AK2" s="25" t="s">
        <v>44</v>
      </c>
      <c r="AL2" s="23" t="s">
        <v>44</v>
      </c>
      <c r="AM2" s="23" t="s">
        <v>44</v>
      </c>
      <c r="AN2" s="23" t="s">
        <v>44</v>
      </c>
      <c r="AO2" s="23" t="s">
        <v>44</v>
      </c>
      <c r="AP2" s="24" t="s">
        <v>44</v>
      </c>
    </row>
    <row r="3" spans="1:42" x14ac:dyDescent="0.25">
      <c r="A3" s="5">
        <v>2</v>
      </c>
      <c r="B3" s="1">
        <v>4172491</v>
      </c>
      <c r="C3" s="1">
        <v>2459096</v>
      </c>
      <c r="D3" s="4" t="s">
        <v>33</v>
      </c>
      <c r="E3" s="4" t="s">
        <v>29</v>
      </c>
      <c r="F3" s="3">
        <v>19</v>
      </c>
      <c r="G3" s="3">
        <v>19</v>
      </c>
      <c r="H3" s="3">
        <v>5</v>
      </c>
      <c r="I3" s="6">
        <f t="shared" si="0"/>
        <v>3.8</v>
      </c>
      <c r="J3" s="3">
        <v>8</v>
      </c>
      <c r="K3" s="3">
        <v>11</v>
      </c>
      <c r="L3" s="7">
        <f t="shared" ref="L2:L32" si="4">J3/K3</f>
        <v>0.72727272727272729</v>
      </c>
      <c r="M3" s="3">
        <v>0</v>
      </c>
      <c r="N3" s="3">
        <v>19</v>
      </c>
      <c r="O3" s="8">
        <f t="shared" ref="O2:O62" si="5">M3/N3</f>
        <v>0</v>
      </c>
      <c r="P3" s="6">
        <f t="shared" si="1"/>
        <v>3.8</v>
      </c>
      <c r="Q3" s="6">
        <f t="shared" ref="Q3:Q10" si="6">F3/G3</f>
        <v>1</v>
      </c>
      <c r="R3" s="3">
        <v>8</v>
      </c>
      <c r="S3" s="6">
        <f t="shared" si="2"/>
        <v>2.375</v>
      </c>
      <c r="T3" s="6">
        <f t="shared" ref="T3:T26" si="7">H3/R3</f>
        <v>0.625</v>
      </c>
      <c r="U3" s="6">
        <f t="shared" si="3"/>
        <v>391575</v>
      </c>
      <c r="V3" s="4" t="s">
        <v>34</v>
      </c>
      <c r="W3" s="3" t="s">
        <v>35</v>
      </c>
      <c r="X3" s="3">
        <v>1820</v>
      </c>
      <c r="Y3" s="3">
        <v>3</v>
      </c>
      <c r="Z3" s="3">
        <v>5.26</v>
      </c>
      <c r="AA3" s="3">
        <v>0</v>
      </c>
      <c r="AB3" s="3" t="s">
        <v>32</v>
      </c>
      <c r="AC3" s="3">
        <v>0.6</v>
      </c>
      <c r="AD3" s="3">
        <v>63.5</v>
      </c>
      <c r="AE3" s="23" t="s">
        <v>44</v>
      </c>
      <c r="AF3" s="23" t="s">
        <v>44</v>
      </c>
      <c r="AG3" s="23" t="s">
        <v>44</v>
      </c>
      <c r="AH3" s="23" t="s">
        <v>44</v>
      </c>
      <c r="AI3" s="23" t="s">
        <v>44</v>
      </c>
      <c r="AJ3" s="24" t="s">
        <v>44</v>
      </c>
      <c r="AK3" s="25" t="s">
        <v>44</v>
      </c>
      <c r="AL3" s="23" t="s">
        <v>44</v>
      </c>
      <c r="AM3" s="23" t="s">
        <v>44</v>
      </c>
      <c r="AN3" s="23" t="s">
        <v>44</v>
      </c>
      <c r="AO3" s="23" t="s">
        <v>44</v>
      </c>
      <c r="AP3" s="24" t="s">
        <v>44</v>
      </c>
    </row>
    <row r="4" spans="1:42" x14ac:dyDescent="0.25">
      <c r="A4" s="5">
        <v>3</v>
      </c>
      <c r="B4" s="1">
        <v>4172489</v>
      </c>
      <c r="C4" s="1">
        <v>2459093</v>
      </c>
      <c r="D4" s="4" t="s">
        <v>36</v>
      </c>
      <c r="E4" s="4" t="s">
        <v>29</v>
      </c>
      <c r="F4" s="3">
        <v>126</v>
      </c>
      <c r="G4" s="3">
        <v>102</v>
      </c>
      <c r="H4" s="3">
        <v>10</v>
      </c>
      <c r="I4" s="6">
        <f t="shared" si="0"/>
        <v>10.199999999999999</v>
      </c>
      <c r="J4" s="3">
        <v>53</v>
      </c>
      <c r="K4" s="3">
        <v>73</v>
      </c>
      <c r="L4" s="7">
        <f t="shared" si="4"/>
        <v>0.72602739726027399</v>
      </c>
      <c r="M4" s="3">
        <v>19</v>
      </c>
      <c r="N4" s="3">
        <v>107</v>
      </c>
      <c r="O4" s="8">
        <f t="shared" si="5"/>
        <v>0.17757009345794392</v>
      </c>
      <c r="P4" s="6">
        <f t="shared" si="1"/>
        <v>12.6</v>
      </c>
      <c r="Q4" s="6">
        <f t="shared" si="6"/>
        <v>1.2352941176470589</v>
      </c>
      <c r="R4" s="3">
        <v>3</v>
      </c>
      <c r="S4" s="6">
        <f t="shared" si="2"/>
        <v>42</v>
      </c>
      <c r="T4" s="6">
        <f t="shared" si="7"/>
        <v>3.3333333333333335</v>
      </c>
      <c r="U4" s="6">
        <f t="shared" si="3"/>
        <v>783150</v>
      </c>
      <c r="V4" s="4" t="s">
        <v>37</v>
      </c>
      <c r="W4" s="3" t="s">
        <v>38</v>
      </c>
      <c r="X4" s="3">
        <v>1210</v>
      </c>
      <c r="Y4" s="3">
        <v>4</v>
      </c>
      <c r="Z4" s="3">
        <v>7.93</v>
      </c>
      <c r="AA4" s="3">
        <v>0</v>
      </c>
      <c r="AB4" s="3" t="s">
        <v>32</v>
      </c>
      <c r="AC4" s="3">
        <v>1.2</v>
      </c>
      <c r="AD4" s="3">
        <v>49.5</v>
      </c>
      <c r="AE4" s="23" t="s">
        <v>44</v>
      </c>
      <c r="AF4" s="23" t="s">
        <v>44</v>
      </c>
      <c r="AG4" s="23" t="s">
        <v>44</v>
      </c>
      <c r="AH4" s="23" t="s">
        <v>44</v>
      </c>
      <c r="AI4" s="23" t="s">
        <v>44</v>
      </c>
      <c r="AJ4" s="24" t="s">
        <v>44</v>
      </c>
      <c r="AK4" s="25" t="s">
        <v>44</v>
      </c>
      <c r="AL4" s="23" t="s">
        <v>44</v>
      </c>
      <c r="AM4" s="23" t="s">
        <v>44</v>
      </c>
      <c r="AN4" s="23" t="s">
        <v>44</v>
      </c>
      <c r="AO4" s="23" t="s">
        <v>44</v>
      </c>
      <c r="AP4" s="24" t="s">
        <v>44</v>
      </c>
    </row>
    <row r="5" spans="1:42" x14ac:dyDescent="0.25">
      <c r="A5" s="5">
        <v>4</v>
      </c>
      <c r="B5" s="1">
        <v>4163505.7546000001</v>
      </c>
      <c r="C5" s="1">
        <v>2527410.4064000002</v>
      </c>
      <c r="D5" s="4" t="s">
        <v>39</v>
      </c>
      <c r="E5" s="4" t="s">
        <v>40</v>
      </c>
      <c r="F5" s="3">
        <v>53</v>
      </c>
      <c r="G5" s="3"/>
      <c r="H5" s="3"/>
      <c r="I5" s="6"/>
      <c r="J5" s="3"/>
      <c r="K5" s="3"/>
      <c r="L5" s="7"/>
      <c r="M5" s="3" t="s">
        <v>41</v>
      </c>
      <c r="N5" s="3"/>
      <c r="O5" s="8"/>
      <c r="P5" s="6"/>
      <c r="Q5" s="6"/>
      <c r="R5" s="3">
        <v>6</v>
      </c>
      <c r="S5" s="7">
        <f t="shared" si="2"/>
        <v>8.8333333333333339</v>
      </c>
      <c r="T5" s="8">
        <f t="shared" si="7"/>
        <v>0</v>
      </c>
      <c r="U5" s="6">
        <f t="shared" si="3"/>
        <v>0</v>
      </c>
      <c r="V5" s="4" t="s">
        <v>42</v>
      </c>
      <c r="W5" s="3" t="s">
        <v>43</v>
      </c>
      <c r="X5" s="3">
        <v>1000</v>
      </c>
      <c r="Y5" s="3">
        <v>4</v>
      </c>
      <c r="Z5" s="3" t="s">
        <v>44</v>
      </c>
      <c r="AA5" s="3" t="s">
        <v>44</v>
      </c>
      <c r="AB5" s="3">
        <v>0</v>
      </c>
      <c r="AC5" s="3" t="s">
        <v>44</v>
      </c>
      <c r="AD5" s="3" t="s">
        <v>44</v>
      </c>
      <c r="AE5" s="23">
        <v>1</v>
      </c>
      <c r="AF5" s="23">
        <v>2</v>
      </c>
      <c r="AG5" s="23">
        <v>12</v>
      </c>
      <c r="AH5" s="23">
        <v>31</v>
      </c>
      <c r="AI5" s="23">
        <v>21</v>
      </c>
      <c r="AJ5" s="24">
        <v>0</v>
      </c>
      <c r="AK5" s="25">
        <v>1.49</v>
      </c>
      <c r="AL5" s="23">
        <v>2.94</v>
      </c>
      <c r="AM5" s="23">
        <v>17.91</v>
      </c>
      <c r="AN5" s="23">
        <v>46.26</v>
      </c>
      <c r="AO5" s="23">
        <v>31.4</v>
      </c>
      <c r="AP5" s="24">
        <v>0</v>
      </c>
    </row>
    <row r="6" spans="1:42" x14ac:dyDescent="0.25">
      <c r="A6" s="5">
        <v>5</v>
      </c>
      <c r="B6" s="1">
        <v>4099472.6234000004</v>
      </c>
      <c r="C6" s="1">
        <v>2466801.0252</v>
      </c>
      <c r="D6" s="4" t="s">
        <v>45</v>
      </c>
      <c r="E6" s="4" t="s">
        <v>40</v>
      </c>
      <c r="F6" s="3">
        <v>419</v>
      </c>
      <c r="G6" s="3">
        <v>285</v>
      </c>
      <c r="H6" s="3">
        <v>9</v>
      </c>
      <c r="I6" s="7">
        <f t="shared" si="0"/>
        <v>31.666666666666668</v>
      </c>
      <c r="J6" s="3">
        <v>221</v>
      </c>
      <c r="K6" s="3">
        <v>198</v>
      </c>
      <c r="L6" s="7">
        <f t="shared" si="4"/>
        <v>1.1161616161616161</v>
      </c>
      <c r="M6" s="3">
        <v>104</v>
      </c>
      <c r="N6" s="3">
        <v>315</v>
      </c>
      <c r="O6" s="8">
        <f t="shared" si="5"/>
        <v>0.33015873015873015</v>
      </c>
      <c r="P6" s="6">
        <f t="shared" si="1"/>
        <v>46.555555555555557</v>
      </c>
      <c r="Q6" s="6">
        <f t="shared" si="6"/>
        <v>1.4701754385964911</v>
      </c>
      <c r="R6" s="3">
        <v>2.9</v>
      </c>
      <c r="S6" s="6">
        <f t="shared" si="2"/>
        <v>144.48275862068965</v>
      </c>
      <c r="T6" s="6">
        <f t="shared" si="7"/>
        <v>3.103448275862069</v>
      </c>
      <c r="U6" s="6">
        <f t="shared" si="3"/>
        <v>704835</v>
      </c>
      <c r="V6" s="4" t="s">
        <v>46</v>
      </c>
      <c r="W6" s="3" t="s">
        <v>47</v>
      </c>
      <c r="X6" s="3">
        <v>4000</v>
      </c>
      <c r="Y6" s="3">
        <v>2</v>
      </c>
      <c r="Z6" s="3">
        <v>19.100000000000001</v>
      </c>
      <c r="AA6" s="3">
        <v>0</v>
      </c>
      <c r="AB6" s="3">
        <v>10.4</v>
      </c>
      <c r="AC6" s="3">
        <v>13.6</v>
      </c>
      <c r="AD6" s="3">
        <v>12.6</v>
      </c>
      <c r="AE6" s="17" t="s">
        <v>44</v>
      </c>
      <c r="AF6" s="17" t="s">
        <v>44</v>
      </c>
      <c r="AG6" s="17" t="s">
        <v>44</v>
      </c>
      <c r="AH6" s="17" t="s">
        <v>44</v>
      </c>
      <c r="AI6" s="17" t="s">
        <v>44</v>
      </c>
      <c r="AJ6" s="18" t="s">
        <v>44</v>
      </c>
      <c r="AK6" s="19" t="s">
        <v>44</v>
      </c>
      <c r="AL6" s="17" t="s">
        <v>44</v>
      </c>
      <c r="AM6" s="17" t="s">
        <v>44</v>
      </c>
      <c r="AN6" s="17" t="s">
        <v>44</v>
      </c>
      <c r="AO6" s="17" t="s">
        <v>44</v>
      </c>
      <c r="AP6" s="18" t="s">
        <v>44</v>
      </c>
    </row>
    <row r="7" spans="1:42" x14ac:dyDescent="0.25">
      <c r="A7" s="5">
        <v>6</v>
      </c>
      <c r="B7" s="1">
        <v>4092727</v>
      </c>
      <c r="C7" s="1">
        <v>2529617</v>
      </c>
      <c r="D7" s="4" t="s">
        <v>48</v>
      </c>
      <c r="E7" s="4" t="s">
        <v>40</v>
      </c>
      <c r="F7" s="3">
        <v>1240</v>
      </c>
      <c r="G7" s="3"/>
      <c r="H7" s="3"/>
      <c r="I7" s="6"/>
      <c r="J7" s="3">
        <v>329</v>
      </c>
      <c r="K7" s="3">
        <v>911</v>
      </c>
      <c r="L7" s="7">
        <f t="shared" si="4"/>
        <v>0.3611416026344676</v>
      </c>
      <c r="M7" s="3">
        <v>78</v>
      </c>
      <c r="N7" s="3">
        <v>1162</v>
      </c>
      <c r="O7" s="8">
        <f t="shared" si="5"/>
        <v>6.7125645438898457E-2</v>
      </c>
      <c r="P7" s="6"/>
      <c r="Q7" s="6"/>
      <c r="R7" s="3">
        <v>2500</v>
      </c>
      <c r="S7" s="7">
        <f t="shared" si="2"/>
        <v>0.496</v>
      </c>
      <c r="T7" s="8">
        <f t="shared" si="7"/>
        <v>0</v>
      </c>
      <c r="U7" s="6">
        <f t="shared" si="3"/>
        <v>0</v>
      </c>
      <c r="V7" s="4" t="s">
        <v>49</v>
      </c>
      <c r="W7" s="3" t="s">
        <v>50</v>
      </c>
      <c r="X7" s="3">
        <v>3800</v>
      </c>
      <c r="Y7" s="3">
        <v>2</v>
      </c>
      <c r="Z7" s="3">
        <v>0.6</v>
      </c>
      <c r="AA7" s="3">
        <v>0</v>
      </c>
      <c r="AB7" s="3">
        <v>1.1000000000000001</v>
      </c>
      <c r="AC7" s="3">
        <v>4.4000000000000004</v>
      </c>
      <c r="AD7" s="3">
        <v>11</v>
      </c>
      <c r="AE7" s="23">
        <v>16</v>
      </c>
      <c r="AF7" s="23">
        <v>537</v>
      </c>
      <c r="AG7" s="23">
        <v>208</v>
      </c>
      <c r="AH7" s="23">
        <v>69</v>
      </c>
      <c r="AI7" s="23">
        <v>6</v>
      </c>
      <c r="AJ7" s="24">
        <v>0</v>
      </c>
      <c r="AK7" s="26">
        <v>1.9138755980861244</v>
      </c>
      <c r="AL7" s="27">
        <v>64.234449760765557</v>
      </c>
      <c r="AM7" s="27">
        <v>24.880382775119617</v>
      </c>
      <c r="AN7" s="27">
        <v>8.2535885167464116</v>
      </c>
      <c r="AO7" s="27">
        <v>0.71770334928229662</v>
      </c>
      <c r="AP7" s="24">
        <v>0</v>
      </c>
    </row>
    <row r="8" spans="1:42" x14ac:dyDescent="0.25">
      <c r="A8" s="5">
        <v>7</v>
      </c>
      <c r="B8" s="3">
        <v>4092606</v>
      </c>
      <c r="C8" s="3">
        <v>2528913</v>
      </c>
      <c r="D8" s="4" t="s">
        <v>51</v>
      </c>
      <c r="E8" s="4" t="s">
        <v>52</v>
      </c>
      <c r="F8" s="3">
        <v>13</v>
      </c>
      <c r="G8" s="3">
        <v>13</v>
      </c>
      <c r="H8" s="3">
        <v>1</v>
      </c>
      <c r="I8" s="6">
        <f t="shared" si="0"/>
        <v>13</v>
      </c>
      <c r="J8" s="3">
        <v>3</v>
      </c>
      <c r="K8" s="3">
        <v>10</v>
      </c>
      <c r="L8" s="7">
        <f t="shared" si="4"/>
        <v>0.3</v>
      </c>
      <c r="M8" s="3">
        <v>2</v>
      </c>
      <c r="N8" s="3">
        <v>11</v>
      </c>
      <c r="O8" s="8">
        <f t="shared" si="5"/>
        <v>0.18181818181818182</v>
      </c>
      <c r="P8" s="6">
        <f t="shared" si="1"/>
        <v>13</v>
      </c>
      <c r="Q8" s="6">
        <f t="shared" si="6"/>
        <v>1</v>
      </c>
      <c r="R8" s="3">
        <v>9</v>
      </c>
      <c r="S8" s="7">
        <f t="shared" si="2"/>
        <v>1.4444444444444444</v>
      </c>
      <c r="T8" s="8">
        <f t="shared" si="7"/>
        <v>0.1111111111111111</v>
      </c>
      <c r="U8" s="6">
        <f t="shared" si="3"/>
        <v>78315</v>
      </c>
      <c r="V8" s="4" t="s">
        <v>53</v>
      </c>
      <c r="W8" s="3" t="s">
        <v>54</v>
      </c>
      <c r="X8" s="3">
        <v>800</v>
      </c>
      <c r="Y8" s="3">
        <v>4</v>
      </c>
      <c r="Z8" s="3" t="s">
        <v>44</v>
      </c>
      <c r="AA8" s="3" t="s">
        <v>44</v>
      </c>
      <c r="AB8" s="3" t="s">
        <v>44</v>
      </c>
      <c r="AC8" s="3" t="s">
        <v>44</v>
      </c>
      <c r="AD8" s="3" t="s">
        <v>44</v>
      </c>
      <c r="AE8" s="23" t="s">
        <v>44</v>
      </c>
      <c r="AF8" s="23" t="s">
        <v>44</v>
      </c>
      <c r="AG8" s="23" t="s">
        <v>44</v>
      </c>
      <c r="AH8" s="23" t="s">
        <v>44</v>
      </c>
      <c r="AI8" s="23" t="s">
        <v>44</v>
      </c>
      <c r="AJ8" s="24" t="s">
        <v>44</v>
      </c>
      <c r="AK8" s="25" t="s">
        <v>44</v>
      </c>
      <c r="AL8" s="23" t="s">
        <v>44</v>
      </c>
      <c r="AM8" s="23" t="s">
        <v>44</v>
      </c>
      <c r="AN8" s="23" t="s">
        <v>44</v>
      </c>
      <c r="AO8" s="23" t="s">
        <v>44</v>
      </c>
      <c r="AP8" s="24" t="s">
        <v>44</v>
      </c>
    </row>
    <row r="9" spans="1:42" x14ac:dyDescent="0.25">
      <c r="A9" s="5">
        <v>8</v>
      </c>
      <c r="B9" s="1">
        <v>4092398.9358000001</v>
      </c>
      <c r="C9" s="1">
        <v>2529380.5378</v>
      </c>
      <c r="D9" s="4" t="s">
        <v>55</v>
      </c>
      <c r="E9" s="4" t="s">
        <v>52</v>
      </c>
      <c r="F9" s="3">
        <v>25</v>
      </c>
      <c r="G9" s="3">
        <v>20</v>
      </c>
      <c r="H9" s="3">
        <v>3</v>
      </c>
      <c r="I9" s="7">
        <f t="shared" si="0"/>
        <v>6.666666666666667</v>
      </c>
      <c r="J9" s="3">
        <v>5</v>
      </c>
      <c r="K9" s="3">
        <v>16</v>
      </c>
      <c r="L9" s="7">
        <f t="shared" si="4"/>
        <v>0.3125</v>
      </c>
      <c r="M9" s="3">
        <v>1</v>
      </c>
      <c r="N9" s="3">
        <v>24</v>
      </c>
      <c r="O9" s="8">
        <f t="shared" si="5"/>
        <v>4.1666666666666664E-2</v>
      </c>
      <c r="P9" s="6">
        <f t="shared" si="1"/>
        <v>8.3333333333333339</v>
      </c>
      <c r="Q9" s="6">
        <f t="shared" si="6"/>
        <v>1.25</v>
      </c>
      <c r="R9" s="3">
        <v>5</v>
      </c>
      <c r="S9" s="6">
        <f t="shared" si="2"/>
        <v>5</v>
      </c>
      <c r="T9" s="6">
        <f t="shared" si="7"/>
        <v>0.6</v>
      </c>
      <c r="U9" s="6">
        <f t="shared" si="3"/>
        <v>234945</v>
      </c>
      <c r="V9" s="4" t="s">
        <v>56</v>
      </c>
      <c r="W9" s="3" t="s">
        <v>57</v>
      </c>
      <c r="X9" s="3">
        <v>800</v>
      </c>
      <c r="Y9" s="3">
        <v>4</v>
      </c>
      <c r="Z9" s="3">
        <v>28</v>
      </c>
      <c r="AA9" s="3">
        <v>0</v>
      </c>
      <c r="AB9" s="3">
        <v>8</v>
      </c>
      <c r="AC9" s="3">
        <v>24</v>
      </c>
      <c r="AD9" s="3">
        <v>20</v>
      </c>
      <c r="AE9" s="23">
        <v>24</v>
      </c>
      <c r="AF9" s="23">
        <v>1</v>
      </c>
      <c r="AG9" s="23">
        <v>0</v>
      </c>
      <c r="AH9" s="23">
        <v>0</v>
      </c>
      <c r="AI9" s="23">
        <v>0</v>
      </c>
      <c r="AJ9" s="24">
        <v>0</v>
      </c>
      <c r="AK9" s="25">
        <v>96</v>
      </c>
      <c r="AL9" s="23">
        <v>4</v>
      </c>
      <c r="AM9" s="23">
        <v>0</v>
      </c>
      <c r="AN9" s="23">
        <v>0</v>
      </c>
      <c r="AO9" s="23">
        <v>0</v>
      </c>
      <c r="AP9" s="24">
        <v>0</v>
      </c>
    </row>
    <row r="10" spans="1:42" x14ac:dyDescent="0.25">
      <c r="A10" s="5">
        <v>9</v>
      </c>
      <c r="B10" s="1">
        <v>4091179.3306</v>
      </c>
      <c r="C10" s="1">
        <v>2547894.9771000003</v>
      </c>
      <c r="D10" s="4" t="s">
        <v>58</v>
      </c>
      <c r="E10" s="4" t="s">
        <v>29</v>
      </c>
      <c r="F10" s="3">
        <v>9</v>
      </c>
      <c r="G10" s="3"/>
      <c r="H10" s="3">
        <v>2</v>
      </c>
      <c r="I10" s="6">
        <f t="shared" si="0"/>
        <v>0</v>
      </c>
      <c r="J10" s="3"/>
      <c r="K10" s="3"/>
      <c r="L10" s="7"/>
      <c r="M10" s="3"/>
      <c r="N10" s="3"/>
      <c r="O10" s="8"/>
      <c r="P10" s="6">
        <f t="shared" si="1"/>
        <v>4.5</v>
      </c>
      <c r="Q10" s="6"/>
      <c r="R10" s="3"/>
      <c r="S10" s="7"/>
      <c r="T10" s="8"/>
      <c r="U10" s="6">
        <f t="shared" si="3"/>
        <v>156630</v>
      </c>
      <c r="V10" s="4" t="s">
        <v>59</v>
      </c>
      <c r="W10" s="3" t="s">
        <v>60</v>
      </c>
      <c r="X10" s="3">
        <v>1100</v>
      </c>
      <c r="Y10" s="3">
        <v>4</v>
      </c>
      <c r="Z10" s="3" t="s">
        <v>44</v>
      </c>
      <c r="AA10" s="3" t="s">
        <v>44</v>
      </c>
      <c r="AB10" s="3" t="s">
        <v>44</v>
      </c>
      <c r="AC10" s="3" t="s">
        <v>44</v>
      </c>
      <c r="AD10" s="3" t="s">
        <v>44</v>
      </c>
      <c r="AE10" s="17" t="s">
        <v>44</v>
      </c>
      <c r="AF10" s="17" t="s">
        <v>44</v>
      </c>
      <c r="AG10" s="17" t="s">
        <v>44</v>
      </c>
      <c r="AH10" s="17" t="s">
        <v>44</v>
      </c>
      <c r="AI10" s="17" t="s">
        <v>44</v>
      </c>
      <c r="AJ10" s="18" t="s">
        <v>44</v>
      </c>
      <c r="AK10" s="19" t="s">
        <v>44</v>
      </c>
      <c r="AL10" s="17" t="s">
        <v>44</v>
      </c>
      <c r="AM10" s="17" t="s">
        <v>44</v>
      </c>
      <c r="AN10" s="17" t="s">
        <v>44</v>
      </c>
      <c r="AO10" s="17" t="s">
        <v>44</v>
      </c>
      <c r="AP10" s="18" t="s">
        <v>44</v>
      </c>
    </row>
    <row r="11" spans="1:42" x14ac:dyDescent="0.25">
      <c r="A11" s="5">
        <v>10</v>
      </c>
      <c r="B11" s="1">
        <v>4091109.5855</v>
      </c>
      <c r="C11" s="1">
        <v>2547757.9972000001</v>
      </c>
      <c r="D11" s="4" t="s">
        <v>61</v>
      </c>
      <c r="E11" s="4" t="s">
        <v>29</v>
      </c>
      <c r="F11" s="3">
        <v>15</v>
      </c>
      <c r="G11" s="3"/>
      <c r="H11" s="3">
        <v>2</v>
      </c>
      <c r="I11" s="6">
        <f t="shared" si="0"/>
        <v>0</v>
      </c>
      <c r="J11" s="3">
        <v>0</v>
      </c>
      <c r="K11" s="3">
        <v>15</v>
      </c>
      <c r="L11" s="7">
        <f t="shared" si="4"/>
        <v>0</v>
      </c>
      <c r="M11" s="3">
        <v>0</v>
      </c>
      <c r="N11" s="3">
        <v>15</v>
      </c>
      <c r="O11" s="8">
        <f t="shared" si="5"/>
        <v>0</v>
      </c>
      <c r="P11" s="6">
        <f t="shared" si="1"/>
        <v>7.5</v>
      </c>
      <c r="Q11" s="6"/>
      <c r="R11" s="3"/>
      <c r="S11" s="7"/>
      <c r="T11" s="8"/>
      <c r="U11" s="6">
        <f t="shared" si="3"/>
        <v>156630</v>
      </c>
      <c r="V11" s="4" t="s">
        <v>59</v>
      </c>
      <c r="W11" s="3" t="s">
        <v>62</v>
      </c>
      <c r="X11" s="3">
        <v>400</v>
      </c>
      <c r="Y11" s="3">
        <v>4</v>
      </c>
      <c r="Z11" s="3" t="s">
        <v>44</v>
      </c>
      <c r="AA11" s="3" t="s">
        <v>44</v>
      </c>
      <c r="AB11" s="3" t="s">
        <v>44</v>
      </c>
      <c r="AC11" s="3" t="s">
        <v>44</v>
      </c>
      <c r="AD11" s="3" t="s">
        <v>44</v>
      </c>
      <c r="AE11" s="17" t="s">
        <v>44</v>
      </c>
      <c r="AF11" s="17" t="s">
        <v>44</v>
      </c>
      <c r="AG11" s="17" t="s">
        <v>44</v>
      </c>
      <c r="AH11" s="17" t="s">
        <v>44</v>
      </c>
      <c r="AI11" s="17" t="s">
        <v>44</v>
      </c>
      <c r="AJ11" s="18" t="s">
        <v>44</v>
      </c>
      <c r="AK11" s="19" t="s">
        <v>44</v>
      </c>
      <c r="AL11" s="17" t="s">
        <v>44</v>
      </c>
      <c r="AM11" s="17" t="s">
        <v>44</v>
      </c>
      <c r="AN11" s="17" t="s">
        <v>44</v>
      </c>
      <c r="AO11" s="17" t="s">
        <v>44</v>
      </c>
      <c r="AP11" s="18" t="s">
        <v>44</v>
      </c>
    </row>
    <row r="12" spans="1:42" x14ac:dyDescent="0.25">
      <c r="A12" s="5">
        <v>11</v>
      </c>
      <c r="B12" s="1">
        <v>4087250</v>
      </c>
      <c r="C12" s="1">
        <v>2513418</v>
      </c>
      <c r="D12" s="4" t="s">
        <v>63</v>
      </c>
      <c r="E12" s="4" t="s">
        <v>40</v>
      </c>
      <c r="F12" s="3">
        <v>22</v>
      </c>
      <c r="G12" s="3"/>
      <c r="H12" s="3">
        <v>1</v>
      </c>
      <c r="I12" s="6">
        <f t="shared" si="0"/>
        <v>0</v>
      </c>
      <c r="J12" s="3"/>
      <c r="K12" s="3"/>
      <c r="L12" s="7"/>
      <c r="M12" s="3"/>
      <c r="N12" s="3"/>
      <c r="O12" s="8"/>
      <c r="P12" s="6">
        <f t="shared" si="1"/>
        <v>22</v>
      </c>
      <c r="Q12" s="6"/>
      <c r="R12" s="3">
        <v>12</v>
      </c>
      <c r="S12" s="7">
        <f t="shared" si="2"/>
        <v>1.8333333333333333</v>
      </c>
      <c r="T12" s="8">
        <f t="shared" si="7"/>
        <v>8.3333333333333329E-2</v>
      </c>
      <c r="U12" s="6">
        <f>H12*783151</f>
        <v>783151</v>
      </c>
      <c r="V12" s="4" t="s">
        <v>64</v>
      </c>
      <c r="W12" s="3" t="s">
        <v>65</v>
      </c>
      <c r="X12" s="3">
        <v>220</v>
      </c>
      <c r="Y12" s="3">
        <v>4</v>
      </c>
      <c r="Z12" s="3" t="s">
        <v>44</v>
      </c>
      <c r="AA12" s="3" t="s">
        <v>44</v>
      </c>
      <c r="AB12" s="3" t="s">
        <v>44</v>
      </c>
      <c r="AC12" s="3" t="s">
        <v>44</v>
      </c>
      <c r="AD12" s="3" t="s">
        <v>44</v>
      </c>
      <c r="AE12" s="23" t="s">
        <v>44</v>
      </c>
      <c r="AF12" s="23" t="s">
        <v>44</v>
      </c>
      <c r="AG12" s="23" t="s">
        <v>44</v>
      </c>
      <c r="AH12" s="23" t="s">
        <v>44</v>
      </c>
      <c r="AI12" s="23" t="s">
        <v>44</v>
      </c>
      <c r="AJ12" s="24" t="s">
        <v>44</v>
      </c>
      <c r="AK12" s="25" t="s">
        <v>44</v>
      </c>
      <c r="AL12" s="23" t="s">
        <v>44</v>
      </c>
      <c r="AM12" s="23" t="s">
        <v>44</v>
      </c>
      <c r="AN12" s="23" t="s">
        <v>44</v>
      </c>
      <c r="AO12" s="23" t="s">
        <v>44</v>
      </c>
      <c r="AP12" s="24" t="s">
        <v>44</v>
      </c>
    </row>
    <row r="13" spans="1:42" x14ac:dyDescent="0.25">
      <c r="A13" s="5">
        <v>12</v>
      </c>
      <c r="B13" s="2">
        <v>4084883</v>
      </c>
      <c r="C13" s="3">
        <v>2516523</v>
      </c>
      <c r="D13" s="4" t="s">
        <v>66</v>
      </c>
      <c r="E13" s="4" t="s">
        <v>52</v>
      </c>
      <c r="F13" s="3">
        <v>236</v>
      </c>
      <c r="G13" s="3">
        <v>76</v>
      </c>
      <c r="H13" s="3">
        <v>4</v>
      </c>
      <c r="I13" s="3">
        <f t="shared" si="0"/>
        <v>19</v>
      </c>
      <c r="J13" s="3">
        <v>60</v>
      </c>
      <c r="K13" s="3">
        <v>129</v>
      </c>
      <c r="L13" s="7">
        <f t="shared" si="4"/>
        <v>0.46511627906976744</v>
      </c>
      <c r="M13" s="3">
        <v>33</v>
      </c>
      <c r="N13" s="3">
        <v>203</v>
      </c>
      <c r="O13" s="8">
        <f t="shared" si="5"/>
        <v>0.1625615763546798</v>
      </c>
      <c r="P13" s="6">
        <f t="shared" si="1"/>
        <v>59</v>
      </c>
      <c r="Q13" s="6">
        <f>F13/G13</f>
        <v>3.1052631578947367</v>
      </c>
      <c r="R13" s="3">
        <v>10.1</v>
      </c>
      <c r="S13" s="6">
        <f t="shared" si="2"/>
        <v>23.366336633663366</v>
      </c>
      <c r="T13" s="6">
        <f t="shared" si="7"/>
        <v>0.39603960396039606</v>
      </c>
      <c r="U13" s="6">
        <f t="shared" ref="U13:U25" si="8">H13*78315</f>
        <v>313260</v>
      </c>
      <c r="V13" s="4" t="s">
        <v>56</v>
      </c>
      <c r="W13" s="3" t="s">
        <v>67</v>
      </c>
      <c r="X13" s="3">
        <v>1350</v>
      </c>
      <c r="Y13" s="3">
        <v>4</v>
      </c>
      <c r="Z13" s="3">
        <v>32.6</v>
      </c>
      <c r="AA13" s="3">
        <v>2.11</v>
      </c>
      <c r="AB13" s="3">
        <v>1.27</v>
      </c>
      <c r="AC13" s="3">
        <v>0</v>
      </c>
      <c r="AD13" s="3">
        <v>2.11</v>
      </c>
      <c r="AE13" s="23">
        <v>82</v>
      </c>
      <c r="AF13" s="23">
        <v>130</v>
      </c>
      <c r="AG13" s="23">
        <v>21</v>
      </c>
      <c r="AH13" s="23">
        <v>3</v>
      </c>
      <c r="AI13" s="23">
        <v>0</v>
      </c>
      <c r="AJ13" s="24">
        <v>0</v>
      </c>
      <c r="AK13" s="25">
        <v>34.83</v>
      </c>
      <c r="AL13" s="23">
        <v>55.05</v>
      </c>
      <c r="AM13" s="23">
        <v>8.98</v>
      </c>
      <c r="AN13" s="23">
        <v>1.1200000000000001</v>
      </c>
      <c r="AO13" s="23">
        <v>0</v>
      </c>
      <c r="AP13" s="24">
        <v>0</v>
      </c>
    </row>
    <row r="14" spans="1:42" x14ac:dyDescent="0.25">
      <c r="A14" s="5">
        <v>13</v>
      </c>
      <c r="B14" s="2">
        <v>4084883</v>
      </c>
      <c r="C14" s="3">
        <v>2516523</v>
      </c>
      <c r="D14" s="4" t="s">
        <v>68</v>
      </c>
      <c r="E14" s="4" t="s">
        <v>52</v>
      </c>
      <c r="F14" s="3">
        <v>624</v>
      </c>
      <c r="G14" s="3">
        <v>203</v>
      </c>
      <c r="H14" s="3">
        <v>11</v>
      </c>
      <c r="I14" s="7">
        <f t="shared" si="0"/>
        <v>18.454545454545453</v>
      </c>
      <c r="J14" s="3">
        <v>190</v>
      </c>
      <c r="K14" s="3">
        <v>334</v>
      </c>
      <c r="L14" s="7">
        <f t="shared" si="4"/>
        <v>0.56886227544910184</v>
      </c>
      <c r="M14" s="3">
        <v>77</v>
      </c>
      <c r="N14" s="3">
        <v>547</v>
      </c>
      <c r="O14" s="8">
        <f t="shared" si="5"/>
        <v>0.14076782449725778</v>
      </c>
      <c r="P14" s="6">
        <f t="shared" si="1"/>
        <v>56.727272727272727</v>
      </c>
      <c r="Q14" s="6">
        <f>F14/G14</f>
        <v>3.0738916256157633</v>
      </c>
      <c r="R14" s="3">
        <v>10.14</v>
      </c>
      <c r="S14" s="6">
        <f t="shared" si="2"/>
        <v>61.538461538461533</v>
      </c>
      <c r="T14" s="6">
        <f t="shared" si="7"/>
        <v>1.0848126232741617</v>
      </c>
      <c r="U14" s="6">
        <f t="shared" si="8"/>
        <v>861465</v>
      </c>
      <c r="V14" s="4" t="s">
        <v>56</v>
      </c>
      <c r="W14" s="3" t="s">
        <v>69</v>
      </c>
      <c r="X14" s="3">
        <v>700</v>
      </c>
      <c r="Y14" s="3">
        <v>4</v>
      </c>
      <c r="Z14" s="3">
        <v>28.2</v>
      </c>
      <c r="AA14" s="3">
        <v>0.64</v>
      </c>
      <c r="AB14" s="3">
        <v>6.25</v>
      </c>
      <c r="AC14" s="3">
        <v>1.44</v>
      </c>
      <c r="AD14" s="3">
        <v>3.04</v>
      </c>
      <c r="AE14" s="25">
        <v>186</v>
      </c>
      <c r="AF14" s="23">
        <v>351</v>
      </c>
      <c r="AG14" s="23">
        <v>65</v>
      </c>
      <c r="AH14" s="23">
        <v>22</v>
      </c>
      <c r="AI14" s="23">
        <v>0</v>
      </c>
      <c r="AJ14" s="24">
        <v>0</v>
      </c>
      <c r="AK14" s="25">
        <v>29.86</v>
      </c>
      <c r="AL14" s="23">
        <v>56.25</v>
      </c>
      <c r="AM14" s="23">
        <v>10.41</v>
      </c>
      <c r="AN14" s="23">
        <v>3.47</v>
      </c>
      <c r="AO14" s="23">
        <v>0</v>
      </c>
      <c r="AP14" s="24">
        <v>0</v>
      </c>
    </row>
    <row r="15" spans="1:42" x14ac:dyDescent="0.25">
      <c r="A15" s="5">
        <v>14</v>
      </c>
      <c r="B15" s="2">
        <v>4084883</v>
      </c>
      <c r="C15" s="3">
        <v>2516523</v>
      </c>
      <c r="D15" s="4" t="s">
        <v>70</v>
      </c>
      <c r="E15" s="4" t="s">
        <v>52</v>
      </c>
      <c r="F15" s="3">
        <v>54</v>
      </c>
      <c r="G15" s="3"/>
      <c r="H15" s="3">
        <v>4</v>
      </c>
      <c r="I15" s="6">
        <f t="shared" si="0"/>
        <v>0</v>
      </c>
      <c r="J15" s="3"/>
      <c r="K15" s="3"/>
      <c r="L15" s="7"/>
      <c r="M15" s="3"/>
      <c r="N15" s="3"/>
      <c r="O15" s="8"/>
      <c r="P15" s="6">
        <f t="shared" si="1"/>
        <v>13.5</v>
      </c>
      <c r="Q15" s="6"/>
      <c r="R15" s="3">
        <v>10.1</v>
      </c>
      <c r="S15" s="7">
        <f t="shared" si="2"/>
        <v>5.3465346534653468</v>
      </c>
      <c r="T15" s="8">
        <f t="shared" si="7"/>
        <v>0.39603960396039606</v>
      </c>
      <c r="U15" s="6">
        <f t="shared" si="8"/>
        <v>313260</v>
      </c>
      <c r="V15" s="4" t="s">
        <v>71</v>
      </c>
      <c r="W15" s="3" t="s">
        <v>72</v>
      </c>
      <c r="X15" s="3">
        <v>10500</v>
      </c>
      <c r="Y15" s="3">
        <v>1</v>
      </c>
      <c r="Z15" s="3">
        <v>11.1</v>
      </c>
      <c r="AA15" s="3">
        <v>0</v>
      </c>
      <c r="AB15" s="3">
        <v>3.44</v>
      </c>
      <c r="AC15" s="3">
        <v>0.49</v>
      </c>
      <c r="AD15" s="3">
        <v>1.85</v>
      </c>
      <c r="AE15" s="23">
        <v>50</v>
      </c>
      <c r="AF15" s="23">
        <v>4</v>
      </c>
      <c r="AG15" s="23">
        <v>0</v>
      </c>
      <c r="AH15" s="23">
        <v>0</v>
      </c>
      <c r="AI15" s="23">
        <v>0</v>
      </c>
      <c r="AJ15" s="24">
        <v>0</v>
      </c>
      <c r="AK15" s="25">
        <v>92</v>
      </c>
      <c r="AL15" s="23">
        <v>8</v>
      </c>
      <c r="AM15" s="23">
        <v>0</v>
      </c>
      <c r="AN15" s="23">
        <v>0</v>
      </c>
      <c r="AO15" s="23">
        <v>0</v>
      </c>
      <c r="AP15" s="24">
        <v>0</v>
      </c>
    </row>
    <row r="16" spans="1:42" x14ac:dyDescent="0.25">
      <c r="A16" s="5">
        <v>15</v>
      </c>
      <c r="B16" s="1">
        <v>4084341</v>
      </c>
      <c r="C16" s="1">
        <v>2404839</v>
      </c>
      <c r="D16" s="4" t="s">
        <v>73</v>
      </c>
      <c r="E16" s="4" t="s">
        <v>40</v>
      </c>
      <c r="F16" s="3">
        <v>10</v>
      </c>
      <c r="G16" s="3">
        <v>10</v>
      </c>
      <c r="H16" s="3">
        <v>1</v>
      </c>
      <c r="I16" s="6">
        <f t="shared" si="0"/>
        <v>10</v>
      </c>
      <c r="J16" s="3"/>
      <c r="K16" s="3"/>
      <c r="L16" s="7"/>
      <c r="M16" s="3"/>
      <c r="N16" s="3"/>
      <c r="O16" s="8"/>
      <c r="P16" s="6">
        <f t="shared" si="1"/>
        <v>10</v>
      </c>
      <c r="Q16" s="6">
        <f t="shared" ref="Q16:Q26" si="9">F16/G16</f>
        <v>1</v>
      </c>
      <c r="R16" s="3">
        <v>12</v>
      </c>
      <c r="S16" s="7">
        <f t="shared" si="2"/>
        <v>0.83333333333333337</v>
      </c>
      <c r="T16" s="8">
        <f t="shared" si="7"/>
        <v>8.3333333333333329E-2</v>
      </c>
      <c r="U16" s="6">
        <f t="shared" si="8"/>
        <v>78315</v>
      </c>
      <c r="V16" s="5" t="s">
        <v>74</v>
      </c>
      <c r="W16" s="2" t="s">
        <v>75</v>
      </c>
      <c r="X16" s="3">
        <v>2409</v>
      </c>
      <c r="Y16" s="3">
        <v>3</v>
      </c>
      <c r="Z16" s="3">
        <v>0</v>
      </c>
      <c r="AA16" s="3">
        <v>0</v>
      </c>
      <c r="AB16" s="3">
        <v>0</v>
      </c>
      <c r="AC16" s="3">
        <v>2.64</v>
      </c>
      <c r="AD16" s="3">
        <v>48.8</v>
      </c>
      <c r="AE16" s="23" t="s">
        <v>44</v>
      </c>
      <c r="AF16" s="23" t="s">
        <v>44</v>
      </c>
      <c r="AG16" s="23" t="s">
        <v>44</v>
      </c>
      <c r="AH16" s="23" t="s">
        <v>44</v>
      </c>
      <c r="AI16" s="23" t="s">
        <v>44</v>
      </c>
      <c r="AJ16" s="24" t="s">
        <v>44</v>
      </c>
      <c r="AK16" s="25" t="s">
        <v>44</v>
      </c>
      <c r="AL16" s="23" t="s">
        <v>44</v>
      </c>
      <c r="AM16" s="23" t="s">
        <v>44</v>
      </c>
      <c r="AN16" s="23" t="s">
        <v>44</v>
      </c>
      <c r="AO16" s="23" t="s">
        <v>44</v>
      </c>
      <c r="AP16" s="24" t="s">
        <v>44</v>
      </c>
    </row>
    <row r="17" spans="1:42" x14ac:dyDescent="0.25">
      <c r="A17" s="5">
        <v>16</v>
      </c>
      <c r="B17" s="1">
        <v>4084341</v>
      </c>
      <c r="C17" s="1">
        <v>2404839</v>
      </c>
      <c r="D17" s="4" t="s">
        <v>76</v>
      </c>
      <c r="E17" s="4" t="s">
        <v>40</v>
      </c>
      <c r="F17" s="3">
        <v>47</v>
      </c>
      <c r="G17" s="3">
        <v>47</v>
      </c>
      <c r="H17" s="3">
        <v>2</v>
      </c>
      <c r="I17" s="6">
        <f t="shared" si="0"/>
        <v>23.5</v>
      </c>
      <c r="J17" s="3">
        <v>32</v>
      </c>
      <c r="K17" s="3">
        <v>17</v>
      </c>
      <c r="L17" s="7">
        <f t="shared" si="4"/>
        <v>1.8823529411764706</v>
      </c>
      <c r="M17" s="3">
        <v>6</v>
      </c>
      <c r="N17" s="3">
        <v>41</v>
      </c>
      <c r="O17" s="8">
        <f t="shared" si="5"/>
        <v>0.14634146341463414</v>
      </c>
      <c r="P17" s="6">
        <f t="shared" si="1"/>
        <v>23.5</v>
      </c>
      <c r="Q17" s="6">
        <f t="shared" si="9"/>
        <v>1</v>
      </c>
      <c r="R17" s="3">
        <v>12</v>
      </c>
      <c r="S17" s="7">
        <f t="shared" si="2"/>
        <v>3.9166666666666665</v>
      </c>
      <c r="T17" s="8">
        <f t="shared" si="7"/>
        <v>0.16666666666666666</v>
      </c>
      <c r="U17" s="6">
        <f t="shared" si="8"/>
        <v>156630</v>
      </c>
      <c r="V17" s="5" t="s">
        <v>74</v>
      </c>
      <c r="W17" s="2" t="s">
        <v>77</v>
      </c>
      <c r="X17" s="3">
        <v>4722</v>
      </c>
      <c r="Y17" s="3">
        <v>2</v>
      </c>
      <c r="Z17" s="3">
        <v>0</v>
      </c>
      <c r="AA17" s="3">
        <v>0</v>
      </c>
      <c r="AB17" s="3">
        <v>0</v>
      </c>
      <c r="AC17" s="3">
        <v>3.62</v>
      </c>
      <c r="AD17" s="3">
        <v>8.69</v>
      </c>
      <c r="AE17" s="23" t="s">
        <v>44</v>
      </c>
      <c r="AF17" s="23" t="s">
        <v>44</v>
      </c>
      <c r="AG17" s="23" t="s">
        <v>44</v>
      </c>
      <c r="AH17" s="23" t="s">
        <v>44</v>
      </c>
      <c r="AI17" s="23" t="s">
        <v>44</v>
      </c>
      <c r="AJ17" s="24" t="s">
        <v>44</v>
      </c>
      <c r="AK17" s="25" t="s">
        <v>44</v>
      </c>
      <c r="AL17" s="23" t="s">
        <v>44</v>
      </c>
      <c r="AM17" s="23" t="s">
        <v>44</v>
      </c>
      <c r="AN17" s="23" t="s">
        <v>44</v>
      </c>
      <c r="AO17" s="23" t="s">
        <v>44</v>
      </c>
      <c r="AP17" s="24" t="s">
        <v>44</v>
      </c>
    </row>
    <row r="18" spans="1:42" x14ac:dyDescent="0.25">
      <c r="A18" s="5">
        <v>17</v>
      </c>
      <c r="B18" s="3">
        <v>4075798</v>
      </c>
      <c r="C18" s="3">
        <v>2479484</v>
      </c>
      <c r="D18" s="4" t="s">
        <v>228</v>
      </c>
      <c r="E18" s="4" t="s">
        <v>40</v>
      </c>
      <c r="F18" s="3">
        <v>2710</v>
      </c>
      <c r="G18" s="3">
        <v>858</v>
      </c>
      <c r="H18" s="3">
        <v>19</v>
      </c>
      <c r="I18" s="6">
        <f t="shared" si="0"/>
        <v>45.157894736842103</v>
      </c>
      <c r="J18" s="3">
        <v>1488</v>
      </c>
      <c r="K18" s="3">
        <v>1222</v>
      </c>
      <c r="L18" s="7">
        <f t="shared" si="4"/>
        <v>1.2176759410801965</v>
      </c>
      <c r="M18" s="3">
        <v>221</v>
      </c>
      <c r="N18" s="3">
        <v>2489</v>
      </c>
      <c r="O18" s="8">
        <f t="shared" si="5"/>
        <v>8.8790678987545196E-2</v>
      </c>
      <c r="P18" s="6">
        <f t="shared" si="1"/>
        <v>142.63157894736841</v>
      </c>
      <c r="Q18" s="6">
        <f t="shared" si="9"/>
        <v>3.1585081585081585</v>
      </c>
      <c r="R18" s="3">
        <v>12</v>
      </c>
      <c r="S18" s="7">
        <f t="shared" si="2"/>
        <v>225.83333333333334</v>
      </c>
      <c r="T18" s="8">
        <f t="shared" si="7"/>
        <v>1.5833333333333333</v>
      </c>
      <c r="U18" s="6">
        <f t="shared" si="8"/>
        <v>1487985</v>
      </c>
      <c r="V18" s="5" t="s">
        <v>74</v>
      </c>
      <c r="W18" s="3" t="s">
        <v>78</v>
      </c>
      <c r="X18" s="3">
        <v>533</v>
      </c>
      <c r="Y18" s="3">
        <v>4</v>
      </c>
      <c r="Z18" s="3">
        <v>2.06</v>
      </c>
      <c r="AA18" s="3">
        <v>0.4</v>
      </c>
      <c r="AB18" s="3">
        <v>0.18</v>
      </c>
      <c r="AC18" s="3">
        <v>1.47</v>
      </c>
      <c r="AD18" s="3">
        <v>0.22</v>
      </c>
      <c r="AE18" s="23">
        <v>2587</v>
      </c>
      <c r="AF18" s="23">
        <v>77</v>
      </c>
      <c r="AG18" s="23">
        <v>46</v>
      </c>
      <c r="AH18" s="23">
        <v>0</v>
      </c>
      <c r="AI18" s="23">
        <v>0</v>
      </c>
      <c r="AJ18" s="24">
        <v>0</v>
      </c>
      <c r="AK18" s="25">
        <v>95.46</v>
      </c>
      <c r="AL18" s="23">
        <v>2.84</v>
      </c>
      <c r="AM18" s="23">
        <v>1.7</v>
      </c>
      <c r="AN18" s="23">
        <v>0</v>
      </c>
      <c r="AO18" s="23">
        <v>0</v>
      </c>
      <c r="AP18" s="24">
        <v>0</v>
      </c>
    </row>
    <row r="19" spans="1:42" x14ac:dyDescent="0.25">
      <c r="A19" s="5">
        <v>18</v>
      </c>
      <c r="B19" s="1">
        <v>4074792.1159000001</v>
      </c>
      <c r="C19" s="1">
        <v>2479652.3429</v>
      </c>
      <c r="D19" s="4" t="s">
        <v>79</v>
      </c>
      <c r="E19" s="4" t="s">
        <v>52</v>
      </c>
      <c r="F19" s="3">
        <v>15</v>
      </c>
      <c r="G19" s="3">
        <v>15</v>
      </c>
      <c r="H19" s="3">
        <v>3</v>
      </c>
      <c r="I19" s="3">
        <f t="shared" si="0"/>
        <v>5</v>
      </c>
      <c r="J19" s="3">
        <v>3</v>
      </c>
      <c r="K19" s="3">
        <v>12</v>
      </c>
      <c r="L19" s="7">
        <f t="shared" si="4"/>
        <v>0.25</v>
      </c>
      <c r="M19" s="3">
        <v>1</v>
      </c>
      <c r="N19" s="3">
        <v>14</v>
      </c>
      <c r="O19" s="8">
        <f t="shared" si="5"/>
        <v>7.1428571428571425E-2</v>
      </c>
      <c r="P19" s="3">
        <f t="shared" si="1"/>
        <v>5</v>
      </c>
      <c r="Q19" s="6">
        <f t="shared" si="9"/>
        <v>1</v>
      </c>
      <c r="R19" s="3">
        <v>25</v>
      </c>
      <c r="S19" s="6">
        <f t="shared" si="2"/>
        <v>0.6</v>
      </c>
      <c r="T19" s="7">
        <f t="shared" si="7"/>
        <v>0.12</v>
      </c>
      <c r="U19" s="6">
        <f t="shared" si="8"/>
        <v>234945</v>
      </c>
      <c r="V19" s="4" t="s">
        <v>80</v>
      </c>
      <c r="W19" s="3" t="s">
        <v>81</v>
      </c>
      <c r="X19" s="3">
        <v>8000</v>
      </c>
      <c r="Y19" s="3">
        <v>2</v>
      </c>
      <c r="Z19" s="3">
        <v>20</v>
      </c>
      <c r="AA19" s="3">
        <v>0</v>
      </c>
      <c r="AB19" s="3">
        <v>0</v>
      </c>
      <c r="AC19" s="3">
        <v>0.2</v>
      </c>
      <c r="AD19" s="3">
        <v>4.5</v>
      </c>
      <c r="AE19" s="23" t="s">
        <v>44</v>
      </c>
      <c r="AF19" s="23" t="s">
        <v>44</v>
      </c>
      <c r="AG19" s="23" t="s">
        <v>44</v>
      </c>
      <c r="AH19" s="23" t="s">
        <v>44</v>
      </c>
      <c r="AI19" s="23" t="s">
        <v>44</v>
      </c>
      <c r="AJ19" s="24" t="s">
        <v>44</v>
      </c>
      <c r="AK19" s="25" t="s">
        <v>44</v>
      </c>
      <c r="AL19" s="23" t="s">
        <v>44</v>
      </c>
      <c r="AM19" s="23" t="s">
        <v>44</v>
      </c>
      <c r="AN19" s="23" t="s">
        <v>44</v>
      </c>
      <c r="AO19" s="23" t="s">
        <v>44</v>
      </c>
      <c r="AP19" s="24" t="s">
        <v>44</v>
      </c>
    </row>
    <row r="20" spans="1:42" x14ac:dyDescent="0.25">
      <c r="A20" s="5">
        <v>19</v>
      </c>
      <c r="B20" s="1">
        <v>4074792.1159000001</v>
      </c>
      <c r="C20" s="1">
        <v>2479652.3429</v>
      </c>
      <c r="D20" s="4" t="s">
        <v>82</v>
      </c>
      <c r="E20" s="4" t="s">
        <v>52</v>
      </c>
      <c r="F20" s="3">
        <v>25</v>
      </c>
      <c r="G20" s="3">
        <v>23</v>
      </c>
      <c r="H20" s="3">
        <v>4</v>
      </c>
      <c r="I20" s="3">
        <f t="shared" si="0"/>
        <v>5.75</v>
      </c>
      <c r="J20" s="3">
        <v>4</v>
      </c>
      <c r="K20" s="3">
        <v>21</v>
      </c>
      <c r="L20" s="7">
        <f t="shared" si="4"/>
        <v>0.19047619047619047</v>
      </c>
      <c r="M20" s="3">
        <v>1</v>
      </c>
      <c r="N20" s="3">
        <v>24</v>
      </c>
      <c r="O20" s="8">
        <f t="shared" si="5"/>
        <v>4.1666666666666664E-2</v>
      </c>
      <c r="P20" s="3">
        <f t="shared" si="1"/>
        <v>6.25</v>
      </c>
      <c r="Q20" s="6">
        <f t="shared" si="9"/>
        <v>1.0869565217391304</v>
      </c>
      <c r="R20" s="3">
        <v>25</v>
      </c>
      <c r="S20" s="6">
        <f t="shared" si="2"/>
        <v>1</v>
      </c>
      <c r="T20" s="6">
        <f t="shared" si="7"/>
        <v>0.16</v>
      </c>
      <c r="U20" s="6">
        <f t="shared" si="8"/>
        <v>313260</v>
      </c>
      <c r="V20" s="4" t="s">
        <v>80</v>
      </c>
      <c r="W20" s="3" t="s">
        <v>83</v>
      </c>
      <c r="X20" s="3">
        <v>5500</v>
      </c>
      <c r="Y20" s="3">
        <v>2</v>
      </c>
      <c r="Z20" s="3">
        <v>24</v>
      </c>
      <c r="AA20" s="3">
        <v>4</v>
      </c>
      <c r="AB20" s="3">
        <v>0</v>
      </c>
      <c r="AC20" s="3">
        <v>0.9</v>
      </c>
      <c r="AD20" s="3">
        <v>11.7</v>
      </c>
      <c r="AE20" s="23" t="s">
        <v>44</v>
      </c>
      <c r="AF20" s="23" t="s">
        <v>44</v>
      </c>
      <c r="AG20" s="23" t="s">
        <v>44</v>
      </c>
      <c r="AH20" s="23" t="s">
        <v>44</v>
      </c>
      <c r="AI20" s="23" t="s">
        <v>44</v>
      </c>
      <c r="AJ20" s="24" t="s">
        <v>44</v>
      </c>
      <c r="AK20" s="25" t="s">
        <v>44</v>
      </c>
      <c r="AL20" s="23" t="s">
        <v>44</v>
      </c>
      <c r="AM20" s="23" t="s">
        <v>44</v>
      </c>
      <c r="AN20" s="23" t="s">
        <v>44</v>
      </c>
      <c r="AO20" s="23" t="s">
        <v>44</v>
      </c>
      <c r="AP20" s="24" t="s">
        <v>44</v>
      </c>
    </row>
    <row r="21" spans="1:42" x14ac:dyDescent="0.25">
      <c r="A21" s="5">
        <v>20</v>
      </c>
      <c r="B21" s="1">
        <v>4074792.1159000001</v>
      </c>
      <c r="C21" s="1">
        <v>2479652.3429</v>
      </c>
      <c r="D21" s="4" t="s">
        <v>84</v>
      </c>
      <c r="E21" s="4" t="s">
        <v>52</v>
      </c>
      <c r="F21" s="3">
        <v>68</v>
      </c>
      <c r="G21" s="3">
        <v>54</v>
      </c>
      <c r="H21" s="3">
        <v>5</v>
      </c>
      <c r="I21" s="3">
        <f t="shared" si="0"/>
        <v>10.8</v>
      </c>
      <c r="J21" s="3">
        <v>14</v>
      </c>
      <c r="K21" s="3">
        <v>54</v>
      </c>
      <c r="L21" s="7">
        <f t="shared" si="4"/>
        <v>0.25925925925925924</v>
      </c>
      <c r="M21" s="3">
        <v>7</v>
      </c>
      <c r="N21" s="3">
        <v>61</v>
      </c>
      <c r="O21" s="8">
        <f t="shared" si="5"/>
        <v>0.11475409836065574</v>
      </c>
      <c r="P21" s="3">
        <f t="shared" si="1"/>
        <v>13.6</v>
      </c>
      <c r="Q21" s="6">
        <f t="shared" si="9"/>
        <v>1.2592592592592593</v>
      </c>
      <c r="R21" s="3">
        <v>25</v>
      </c>
      <c r="S21" s="6">
        <f t="shared" si="2"/>
        <v>2.72</v>
      </c>
      <c r="T21" s="6">
        <f t="shared" si="7"/>
        <v>0.2</v>
      </c>
      <c r="U21" s="6">
        <f t="shared" si="8"/>
        <v>391575</v>
      </c>
      <c r="V21" s="4" t="s">
        <v>80</v>
      </c>
      <c r="W21" s="3" t="s">
        <v>85</v>
      </c>
      <c r="X21" s="3">
        <v>600</v>
      </c>
      <c r="Y21" s="3">
        <v>4</v>
      </c>
      <c r="Z21" s="3">
        <v>16.170000000000002</v>
      </c>
      <c r="AA21" s="3">
        <v>1.47</v>
      </c>
      <c r="AB21" s="3">
        <v>0</v>
      </c>
      <c r="AC21" s="3">
        <v>25</v>
      </c>
      <c r="AD21" s="3">
        <v>33.799999999999997</v>
      </c>
      <c r="AE21" s="23" t="s">
        <v>44</v>
      </c>
      <c r="AF21" s="23" t="s">
        <v>44</v>
      </c>
      <c r="AG21" s="23" t="s">
        <v>44</v>
      </c>
      <c r="AH21" s="23" t="s">
        <v>44</v>
      </c>
      <c r="AI21" s="23" t="s">
        <v>44</v>
      </c>
      <c r="AJ21" s="24" t="s">
        <v>44</v>
      </c>
      <c r="AK21" s="25" t="s">
        <v>44</v>
      </c>
      <c r="AL21" s="23" t="s">
        <v>44</v>
      </c>
      <c r="AM21" s="23" t="s">
        <v>44</v>
      </c>
      <c r="AN21" s="23" t="s">
        <v>44</v>
      </c>
      <c r="AO21" s="23" t="s">
        <v>44</v>
      </c>
      <c r="AP21" s="24" t="s">
        <v>44</v>
      </c>
    </row>
    <row r="22" spans="1:42" x14ac:dyDescent="0.25">
      <c r="A22" s="5">
        <v>21</v>
      </c>
      <c r="B22" s="1">
        <v>4070547.0407000002</v>
      </c>
      <c r="C22" s="1">
        <v>2546835.8446</v>
      </c>
      <c r="D22" s="4" t="s">
        <v>86</v>
      </c>
      <c r="E22" s="4" t="s">
        <v>40</v>
      </c>
      <c r="F22" s="3">
        <v>696</v>
      </c>
      <c r="G22" s="3">
        <v>560</v>
      </c>
      <c r="H22" s="3">
        <v>17</v>
      </c>
      <c r="I22" s="7">
        <f t="shared" si="0"/>
        <v>32.941176470588232</v>
      </c>
      <c r="J22" s="3">
        <v>145</v>
      </c>
      <c r="K22" s="3">
        <v>551</v>
      </c>
      <c r="L22" s="7">
        <f t="shared" si="4"/>
        <v>0.26315789473684209</v>
      </c>
      <c r="M22" s="3">
        <v>30</v>
      </c>
      <c r="N22" s="3">
        <v>666</v>
      </c>
      <c r="O22" s="8">
        <f t="shared" si="5"/>
        <v>4.5045045045045043E-2</v>
      </c>
      <c r="P22" s="7">
        <f t="shared" si="1"/>
        <v>40.941176470588232</v>
      </c>
      <c r="Q22" s="6">
        <f t="shared" si="9"/>
        <v>1.2428571428571429</v>
      </c>
      <c r="R22" s="3">
        <v>520</v>
      </c>
      <c r="S22" s="6">
        <f t="shared" si="2"/>
        <v>1.3384615384615384</v>
      </c>
      <c r="T22" s="6">
        <f t="shared" si="7"/>
        <v>3.2692307692307694E-2</v>
      </c>
      <c r="U22" s="6">
        <f t="shared" si="8"/>
        <v>1331355</v>
      </c>
      <c r="V22" s="4" t="s">
        <v>87</v>
      </c>
      <c r="W22" s="3" t="s">
        <v>88</v>
      </c>
      <c r="X22" s="3">
        <v>2900</v>
      </c>
      <c r="Y22" s="3">
        <v>3</v>
      </c>
      <c r="Z22" s="3">
        <v>3.3</v>
      </c>
      <c r="AA22" s="3">
        <v>1.1499999999999999</v>
      </c>
      <c r="AB22" s="3">
        <v>5.5</v>
      </c>
      <c r="AC22" s="3">
        <v>13.6</v>
      </c>
      <c r="AD22" s="3">
        <v>58</v>
      </c>
      <c r="AE22" s="25">
        <v>30</v>
      </c>
      <c r="AF22" s="23">
        <v>48</v>
      </c>
      <c r="AG22" s="23">
        <v>124</v>
      </c>
      <c r="AH22" s="23">
        <v>280</v>
      </c>
      <c r="AI22" s="23">
        <v>209</v>
      </c>
      <c r="AJ22" s="24">
        <v>5</v>
      </c>
      <c r="AK22" s="26">
        <v>4.3103448275862073</v>
      </c>
      <c r="AL22" s="27">
        <v>6.8965517241379306</v>
      </c>
      <c r="AM22" s="27">
        <v>17.816091954022987</v>
      </c>
      <c r="AN22" s="27">
        <v>40.229885057471265</v>
      </c>
      <c r="AO22" s="27">
        <v>30.028735632183906</v>
      </c>
      <c r="AP22" s="28">
        <v>0.7183908045977011</v>
      </c>
    </row>
    <row r="23" spans="1:42" x14ac:dyDescent="0.25">
      <c r="A23" s="5">
        <v>22</v>
      </c>
      <c r="B23" s="1">
        <v>4068993.2036000001</v>
      </c>
      <c r="C23" s="1">
        <v>2476443.2357000001</v>
      </c>
      <c r="D23" s="4" t="s">
        <v>89</v>
      </c>
      <c r="E23" s="4" t="s">
        <v>40</v>
      </c>
      <c r="F23" s="3">
        <v>79</v>
      </c>
      <c r="G23" s="3">
        <v>65</v>
      </c>
      <c r="H23" s="3">
        <v>6</v>
      </c>
      <c r="I23" s="7">
        <f t="shared" si="0"/>
        <v>10.833333333333334</v>
      </c>
      <c r="J23" s="3">
        <v>27</v>
      </c>
      <c r="K23" s="3">
        <v>50</v>
      </c>
      <c r="L23" s="7">
        <f t="shared" si="4"/>
        <v>0.54</v>
      </c>
      <c r="M23" s="3">
        <v>7</v>
      </c>
      <c r="N23" s="3">
        <v>70</v>
      </c>
      <c r="O23" s="8">
        <f t="shared" si="5"/>
        <v>0.1</v>
      </c>
      <c r="P23" s="6">
        <f t="shared" si="1"/>
        <v>13.166666666666666</v>
      </c>
      <c r="Q23" s="6">
        <f t="shared" si="9"/>
        <v>1.2153846153846153</v>
      </c>
      <c r="R23" s="3">
        <v>4</v>
      </c>
      <c r="S23" s="6">
        <f t="shared" si="2"/>
        <v>19.75</v>
      </c>
      <c r="T23" s="6">
        <f t="shared" si="7"/>
        <v>1.5</v>
      </c>
      <c r="U23" s="6">
        <f t="shared" si="8"/>
        <v>469890</v>
      </c>
      <c r="V23" s="4" t="s">
        <v>80</v>
      </c>
      <c r="W23" s="3" t="s">
        <v>90</v>
      </c>
      <c r="X23" s="3">
        <v>1000</v>
      </c>
      <c r="Y23" s="3">
        <v>4</v>
      </c>
      <c r="Z23" s="3">
        <v>2.5299999999999998</v>
      </c>
      <c r="AA23" s="3">
        <v>0</v>
      </c>
      <c r="AB23" s="3">
        <v>0</v>
      </c>
      <c r="AC23" s="3">
        <v>4</v>
      </c>
      <c r="AD23" s="3">
        <v>70</v>
      </c>
      <c r="AE23" s="23" t="s">
        <v>44</v>
      </c>
      <c r="AF23" s="23" t="s">
        <v>44</v>
      </c>
      <c r="AG23" s="23" t="s">
        <v>44</v>
      </c>
      <c r="AH23" s="23" t="s">
        <v>44</v>
      </c>
      <c r="AI23" s="23" t="s">
        <v>44</v>
      </c>
      <c r="AJ23" s="24" t="s">
        <v>44</v>
      </c>
      <c r="AK23" s="25" t="s">
        <v>44</v>
      </c>
      <c r="AL23" s="23" t="s">
        <v>44</v>
      </c>
      <c r="AM23" s="23" t="s">
        <v>44</v>
      </c>
      <c r="AN23" s="23" t="s">
        <v>44</v>
      </c>
      <c r="AO23" s="23" t="s">
        <v>44</v>
      </c>
      <c r="AP23" s="24" t="s">
        <v>44</v>
      </c>
    </row>
    <row r="24" spans="1:42" x14ac:dyDescent="0.25">
      <c r="A24" s="5">
        <v>23</v>
      </c>
      <c r="B24" s="1">
        <v>4068993.2036000001</v>
      </c>
      <c r="C24" s="1">
        <v>2476443.2357000001</v>
      </c>
      <c r="D24" s="4" t="s">
        <v>91</v>
      </c>
      <c r="E24" s="4" t="s">
        <v>40</v>
      </c>
      <c r="F24" s="3">
        <v>594</v>
      </c>
      <c r="G24" s="3">
        <v>371</v>
      </c>
      <c r="H24" s="3">
        <v>16</v>
      </c>
      <c r="I24" s="7">
        <f t="shared" si="0"/>
        <v>23.1875</v>
      </c>
      <c r="J24" s="3">
        <v>252</v>
      </c>
      <c r="K24" s="3">
        <v>342</v>
      </c>
      <c r="L24" s="7">
        <f t="shared" si="4"/>
        <v>0.73684210526315785</v>
      </c>
      <c r="M24" s="3">
        <v>59</v>
      </c>
      <c r="N24" s="3">
        <v>535</v>
      </c>
      <c r="O24" s="8">
        <f t="shared" si="5"/>
        <v>0.1102803738317757</v>
      </c>
      <c r="P24" s="3">
        <f t="shared" si="1"/>
        <v>37.125</v>
      </c>
      <c r="Q24" s="6">
        <f t="shared" si="9"/>
        <v>1.6010781671159029</v>
      </c>
      <c r="R24" s="3">
        <v>7</v>
      </c>
      <c r="S24" s="6">
        <f t="shared" si="2"/>
        <v>84.857142857142861</v>
      </c>
      <c r="T24" s="6">
        <f t="shared" si="7"/>
        <v>2.2857142857142856</v>
      </c>
      <c r="U24" s="6">
        <f t="shared" si="8"/>
        <v>1253040</v>
      </c>
      <c r="V24" s="4" t="s">
        <v>80</v>
      </c>
      <c r="W24" s="3" t="s">
        <v>92</v>
      </c>
      <c r="X24" s="3">
        <v>2000</v>
      </c>
      <c r="Y24" s="3">
        <v>3</v>
      </c>
      <c r="Z24" s="3">
        <v>28.7</v>
      </c>
      <c r="AA24" s="3">
        <v>4.3</v>
      </c>
      <c r="AB24" s="3">
        <v>5</v>
      </c>
      <c r="AC24" s="3">
        <v>6</v>
      </c>
      <c r="AD24" s="3">
        <v>50</v>
      </c>
      <c r="AE24" s="23" t="s">
        <v>44</v>
      </c>
      <c r="AF24" s="23" t="s">
        <v>44</v>
      </c>
      <c r="AG24" s="23" t="s">
        <v>44</v>
      </c>
      <c r="AH24" s="23" t="s">
        <v>44</v>
      </c>
      <c r="AI24" s="23" t="s">
        <v>44</v>
      </c>
      <c r="AJ24" s="24" t="s">
        <v>44</v>
      </c>
      <c r="AK24" s="25" t="s">
        <v>44</v>
      </c>
      <c r="AL24" s="23" t="s">
        <v>44</v>
      </c>
      <c r="AM24" s="23" t="s">
        <v>44</v>
      </c>
      <c r="AN24" s="23" t="s">
        <v>44</v>
      </c>
      <c r="AO24" s="23" t="s">
        <v>44</v>
      </c>
      <c r="AP24" s="24" t="s">
        <v>44</v>
      </c>
    </row>
    <row r="25" spans="1:42" x14ac:dyDescent="0.25">
      <c r="A25" s="5">
        <v>24</v>
      </c>
      <c r="B25" s="1">
        <v>4068993.2036000001</v>
      </c>
      <c r="C25" s="1">
        <v>2476443.2357000001</v>
      </c>
      <c r="D25" s="4" t="s">
        <v>93</v>
      </c>
      <c r="E25" s="4" t="s">
        <v>40</v>
      </c>
      <c r="F25" s="3">
        <v>959</v>
      </c>
      <c r="G25" s="3">
        <v>599</v>
      </c>
      <c r="H25" s="3">
        <v>22</v>
      </c>
      <c r="I25" s="7">
        <f t="shared" si="0"/>
        <v>27.227272727272727</v>
      </c>
      <c r="J25" s="3">
        <v>366</v>
      </c>
      <c r="K25" s="3">
        <v>590</v>
      </c>
      <c r="L25" s="7">
        <f t="shared" si="4"/>
        <v>0.62033898305084745</v>
      </c>
      <c r="M25" s="3">
        <v>132</v>
      </c>
      <c r="N25" s="3">
        <v>824</v>
      </c>
      <c r="O25" s="8">
        <f t="shared" si="5"/>
        <v>0.16019417475728157</v>
      </c>
      <c r="P25" s="6">
        <f t="shared" si="1"/>
        <v>43.590909090909093</v>
      </c>
      <c r="Q25" s="6">
        <f t="shared" si="9"/>
        <v>1.6010016694490818</v>
      </c>
      <c r="R25" s="3">
        <v>7</v>
      </c>
      <c r="S25" s="6">
        <f t="shared" si="2"/>
        <v>137</v>
      </c>
      <c r="T25" s="6">
        <f>H25/R25</f>
        <v>3.1428571428571428</v>
      </c>
      <c r="U25" s="6">
        <f t="shared" si="8"/>
        <v>1722930</v>
      </c>
      <c r="V25" s="4" t="s">
        <v>80</v>
      </c>
      <c r="W25" s="3" t="s">
        <v>94</v>
      </c>
      <c r="X25" s="3">
        <v>2800</v>
      </c>
      <c r="Y25" s="3">
        <v>3</v>
      </c>
      <c r="Z25" s="3">
        <v>30</v>
      </c>
      <c r="AA25" s="3">
        <v>0</v>
      </c>
      <c r="AB25" s="3">
        <v>4</v>
      </c>
      <c r="AC25" s="3">
        <v>6</v>
      </c>
      <c r="AD25" s="3">
        <v>75</v>
      </c>
      <c r="AE25" s="23" t="s">
        <v>44</v>
      </c>
      <c r="AF25" s="23" t="s">
        <v>44</v>
      </c>
      <c r="AG25" s="23" t="s">
        <v>44</v>
      </c>
      <c r="AH25" s="23" t="s">
        <v>44</v>
      </c>
      <c r="AI25" s="23" t="s">
        <v>44</v>
      </c>
      <c r="AJ25" s="24" t="s">
        <v>44</v>
      </c>
      <c r="AK25" s="25" t="s">
        <v>44</v>
      </c>
      <c r="AL25" s="23" t="s">
        <v>44</v>
      </c>
      <c r="AM25" s="23" t="s">
        <v>44</v>
      </c>
      <c r="AN25" s="23" t="s">
        <v>44</v>
      </c>
      <c r="AO25" s="23" t="s">
        <v>44</v>
      </c>
      <c r="AP25" s="24" t="s">
        <v>44</v>
      </c>
    </row>
    <row r="26" spans="1:42" x14ac:dyDescent="0.25">
      <c r="A26" s="5">
        <v>25</v>
      </c>
      <c r="B26" s="1">
        <v>4064711.6925000004</v>
      </c>
      <c r="C26" s="1">
        <v>2562420.2816000003</v>
      </c>
      <c r="D26" s="4" t="s">
        <v>95</v>
      </c>
      <c r="E26" s="4" t="s">
        <v>29</v>
      </c>
      <c r="F26" s="3">
        <v>99</v>
      </c>
      <c r="G26" s="3">
        <v>74</v>
      </c>
      <c r="H26" s="3">
        <v>4</v>
      </c>
      <c r="I26" s="3">
        <f t="shared" si="0"/>
        <v>18.5</v>
      </c>
      <c r="J26" s="3">
        <v>44</v>
      </c>
      <c r="K26" s="3">
        <v>55</v>
      </c>
      <c r="L26" s="6">
        <f t="shared" si="4"/>
        <v>0.8</v>
      </c>
      <c r="M26" s="3">
        <v>13</v>
      </c>
      <c r="N26" s="3">
        <v>86</v>
      </c>
      <c r="O26" s="7">
        <f t="shared" si="5"/>
        <v>0.15116279069767441</v>
      </c>
      <c r="P26" s="6">
        <f t="shared" si="1"/>
        <v>24.75</v>
      </c>
      <c r="Q26" s="6">
        <f t="shared" si="9"/>
        <v>1.3378378378378379</v>
      </c>
      <c r="R26" s="3">
        <v>3</v>
      </c>
      <c r="S26" s="6">
        <f t="shared" si="2"/>
        <v>33</v>
      </c>
      <c r="T26" s="6">
        <f t="shared" si="7"/>
        <v>1.3333333333333333</v>
      </c>
      <c r="U26" s="6">
        <f>H26*78315</f>
        <v>313260</v>
      </c>
      <c r="V26" s="4" t="s">
        <v>96</v>
      </c>
      <c r="W26" s="3" t="s">
        <v>97</v>
      </c>
      <c r="X26" s="3">
        <v>6000</v>
      </c>
      <c r="Y26" s="3">
        <v>2</v>
      </c>
      <c r="Z26" s="3">
        <v>1.01</v>
      </c>
      <c r="AA26" s="3">
        <v>1.01</v>
      </c>
      <c r="AB26" s="3">
        <v>7.07</v>
      </c>
      <c r="AC26" s="3">
        <v>1.01</v>
      </c>
      <c r="AD26" s="3">
        <v>67.67</v>
      </c>
      <c r="AE26" s="23">
        <v>40</v>
      </c>
      <c r="AF26" s="23">
        <v>18</v>
      </c>
      <c r="AG26" s="23">
        <v>28</v>
      </c>
      <c r="AH26" s="23">
        <v>13</v>
      </c>
      <c r="AI26" s="23">
        <v>0</v>
      </c>
      <c r="AJ26" s="24">
        <v>0</v>
      </c>
      <c r="AK26" s="25">
        <v>40.4</v>
      </c>
      <c r="AL26" s="23">
        <v>18.18</v>
      </c>
      <c r="AM26" s="23">
        <v>28.28</v>
      </c>
      <c r="AN26" s="23">
        <v>13.14</v>
      </c>
      <c r="AO26" s="23">
        <v>0</v>
      </c>
      <c r="AP26" s="24">
        <v>0</v>
      </c>
    </row>
    <row r="27" spans="1:42" x14ac:dyDescent="0.25">
      <c r="A27" s="5">
        <v>26</v>
      </c>
      <c r="B27" s="1">
        <v>4063305</v>
      </c>
      <c r="C27" s="1">
        <v>2537745</v>
      </c>
      <c r="D27" s="4" t="s">
        <v>224</v>
      </c>
      <c r="E27" s="4" t="s">
        <v>40</v>
      </c>
      <c r="F27" s="3">
        <v>25</v>
      </c>
      <c r="G27" s="3">
        <v>7</v>
      </c>
      <c r="H27" s="3">
        <v>1</v>
      </c>
      <c r="I27" s="3">
        <f t="shared" si="0"/>
        <v>7</v>
      </c>
      <c r="J27" s="3">
        <v>0</v>
      </c>
      <c r="K27" s="3">
        <v>28</v>
      </c>
      <c r="L27" s="7">
        <f t="shared" si="4"/>
        <v>0</v>
      </c>
      <c r="M27" s="3">
        <v>0</v>
      </c>
      <c r="N27" s="3">
        <v>28</v>
      </c>
      <c r="O27" s="7">
        <f t="shared" si="5"/>
        <v>0</v>
      </c>
      <c r="P27" s="6">
        <f t="shared" si="1"/>
        <v>25</v>
      </c>
      <c r="Q27" s="6">
        <f>F27/G27</f>
        <v>3.5714285714285716</v>
      </c>
      <c r="R27" s="3">
        <v>1</v>
      </c>
      <c r="S27" s="6">
        <f t="shared" si="2"/>
        <v>25</v>
      </c>
      <c r="T27" s="6">
        <f>H27/R27</f>
        <v>1</v>
      </c>
      <c r="U27" s="6">
        <f>H27*78315</f>
        <v>78315</v>
      </c>
      <c r="V27" s="9" t="s">
        <v>98</v>
      </c>
      <c r="W27" s="6" t="s">
        <v>99</v>
      </c>
      <c r="X27" s="6">
        <v>4506</v>
      </c>
      <c r="Y27" s="3">
        <v>2</v>
      </c>
      <c r="Z27" s="3">
        <v>0</v>
      </c>
      <c r="AA27" s="3">
        <v>0</v>
      </c>
      <c r="AB27" s="3">
        <v>8</v>
      </c>
      <c r="AC27" s="3">
        <v>0</v>
      </c>
      <c r="AD27" s="3">
        <v>88</v>
      </c>
      <c r="AE27" s="23">
        <v>2</v>
      </c>
      <c r="AF27" s="23">
        <v>9</v>
      </c>
      <c r="AG27" s="23">
        <v>2</v>
      </c>
      <c r="AH27" s="23">
        <v>0</v>
      </c>
      <c r="AI27" s="23">
        <v>0</v>
      </c>
      <c r="AJ27" s="24">
        <v>0</v>
      </c>
      <c r="AK27" s="25">
        <v>15.4</v>
      </c>
      <c r="AL27" s="23">
        <v>69.2</v>
      </c>
      <c r="AM27" s="23">
        <v>15.4</v>
      </c>
      <c r="AN27" s="23">
        <v>0</v>
      </c>
      <c r="AO27" s="23">
        <v>0</v>
      </c>
      <c r="AP27" s="24">
        <v>0</v>
      </c>
    </row>
    <row r="28" spans="1:42" x14ac:dyDescent="0.25">
      <c r="A28" s="5">
        <v>27</v>
      </c>
      <c r="B28" s="1">
        <v>4063232</v>
      </c>
      <c r="C28" s="1">
        <v>2538263</v>
      </c>
      <c r="D28" s="4" t="s">
        <v>100</v>
      </c>
      <c r="E28" s="4" t="s">
        <v>40</v>
      </c>
      <c r="F28" s="3">
        <v>1416</v>
      </c>
      <c r="G28" s="3">
        <v>856</v>
      </c>
      <c r="H28" s="3">
        <v>23</v>
      </c>
      <c r="I28" s="3">
        <f t="shared" si="0"/>
        <v>37.217391304347828</v>
      </c>
      <c r="J28" s="3"/>
      <c r="K28" s="3"/>
      <c r="L28" s="7">
        <v>0.4</v>
      </c>
      <c r="M28" s="3"/>
      <c r="N28" s="3"/>
      <c r="O28" s="8"/>
      <c r="P28" s="6">
        <f t="shared" si="1"/>
        <v>61.565217391304351</v>
      </c>
      <c r="Q28" s="6">
        <f>F28/G28</f>
        <v>1.6542056074766356</v>
      </c>
      <c r="R28" s="3">
        <v>5610</v>
      </c>
      <c r="S28" s="6">
        <f t="shared" si="2"/>
        <v>0.25240641711229944</v>
      </c>
      <c r="T28" s="6">
        <f>H28/R28</f>
        <v>4.0998217468805704E-3</v>
      </c>
      <c r="U28" s="8">
        <f>H28*78315</f>
        <v>1801245</v>
      </c>
      <c r="V28" s="5" t="s">
        <v>101</v>
      </c>
      <c r="W28" s="6" t="s">
        <v>102</v>
      </c>
      <c r="X28" s="3">
        <v>3717</v>
      </c>
      <c r="Y28" s="3">
        <v>0</v>
      </c>
      <c r="Z28" s="3">
        <v>15.3</v>
      </c>
      <c r="AA28" s="3">
        <v>0</v>
      </c>
      <c r="AB28" s="3">
        <v>7.6</v>
      </c>
      <c r="AC28" s="3">
        <v>11.4</v>
      </c>
      <c r="AD28" s="3">
        <v>16.399999999999999</v>
      </c>
      <c r="AE28" s="23">
        <v>10</v>
      </c>
      <c r="AF28" s="23">
        <v>34</v>
      </c>
      <c r="AG28" s="23">
        <v>50</v>
      </c>
      <c r="AH28" s="23">
        <v>93</v>
      </c>
      <c r="AI28" s="23">
        <v>45</v>
      </c>
      <c r="AJ28" s="24">
        <v>33</v>
      </c>
      <c r="AK28" s="25">
        <v>3.7</v>
      </c>
      <c r="AL28" s="23">
        <v>12.8</v>
      </c>
      <c r="AM28" s="23">
        <v>18.899999999999999</v>
      </c>
      <c r="AN28" s="23">
        <v>35.1</v>
      </c>
      <c r="AO28" s="23">
        <v>17</v>
      </c>
      <c r="AP28" s="24">
        <v>12.5</v>
      </c>
    </row>
    <row r="29" spans="1:42" x14ac:dyDescent="0.25">
      <c r="A29" s="5">
        <v>28</v>
      </c>
      <c r="B29" s="1">
        <v>4063396</v>
      </c>
      <c r="C29" s="1">
        <v>2538364</v>
      </c>
      <c r="D29" s="4" t="s">
        <v>225</v>
      </c>
      <c r="E29" s="4" t="s">
        <v>40</v>
      </c>
      <c r="F29" s="3">
        <v>30</v>
      </c>
      <c r="G29" s="3">
        <v>16</v>
      </c>
      <c r="H29" s="3">
        <v>2</v>
      </c>
      <c r="I29" s="3">
        <f t="shared" si="0"/>
        <v>8</v>
      </c>
      <c r="J29" s="3">
        <v>0</v>
      </c>
      <c r="K29" s="3">
        <v>30</v>
      </c>
      <c r="L29" s="7">
        <f t="shared" si="4"/>
        <v>0</v>
      </c>
      <c r="M29" s="3">
        <v>0</v>
      </c>
      <c r="N29" s="3">
        <v>30</v>
      </c>
      <c r="O29" s="7">
        <f>M29/N29</f>
        <v>0</v>
      </c>
      <c r="P29" s="6">
        <f t="shared" si="1"/>
        <v>15</v>
      </c>
      <c r="Q29" s="6">
        <f>F29/G29</f>
        <v>1.875</v>
      </c>
      <c r="R29" s="3">
        <v>1</v>
      </c>
      <c r="S29" s="6">
        <f t="shared" si="2"/>
        <v>30</v>
      </c>
      <c r="T29" s="8">
        <f>H29/R29</f>
        <v>2</v>
      </c>
      <c r="U29" s="8">
        <f>H29*78315</f>
        <v>156630</v>
      </c>
      <c r="V29" s="9" t="s">
        <v>98</v>
      </c>
      <c r="W29" s="3" t="s">
        <v>103</v>
      </c>
      <c r="X29" s="3">
        <v>3717</v>
      </c>
      <c r="Y29" s="3">
        <v>2</v>
      </c>
      <c r="Z29" s="3">
        <v>0</v>
      </c>
      <c r="AA29" s="3">
        <v>23.33</v>
      </c>
      <c r="AB29" s="3">
        <v>3.33</v>
      </c>
      <c r="AC29" s="3">
        <v>20</v>
      </c>
      <c r="AD29" s="3">
        <v>76.7</v>
      </c>
      <c r="AE29" s="23">
        <v>4</v>
      </c>
      <c r="AF29" s="23">
        <v>9</v>
      </c>
      <c r="AG29" s="23">
        <v>1</v>
      </c>
      <c r="AH29" s="23">
        <v>0</v>
      </c>
      <c r="AI29" s="23">
        <v>1</v>
      </c>
      <c r="AJ29" s="24">
        <v>0</v>
      </c>
      <c r="AK29" s="25">
        <v>26.7</v>
      </c>
      <c r="AL29" s="23">
        <v>60</v>
      </c>
      <c r="AM29" s="23">
        <v>6.7</v>
      </c>
      <c r="AN29" s="23">
        <v>0</v>
      </c>
      <c r="AO29" s="23">
        <v>6.7</v>
      </c>
      <c r="AP29" s="24">
        <v>0</v>
      </c>
    </row>
    <row r="30" spans="1:42" x14ac:dyDescent="0.25">
      <c r="A30" s="5">
        <v>29</v>
      </c>
      <c r="B30" s="1">
        <v>4063256</v>
      </c>
      <c r="C30" s="1">
        <v>2538572</v>
      </c>
      <c r="D30" s="4" t="s">
        <v>226</v>
      </c>
      <c r="E30" s="4" t="s">
        <v>40</v>
      </c>
      <c r="F30" s="3">
        <v>92</v>
      </c>
      <c r="G30" s="3">
        <v>50</v>
      </c>
      <c r="H30" s="3">
        <v>2</v>
      </c>
      <c r="I30" s="3">
        <f t="shared" si="0"/>
        <v>25</v>
      </c>
      <c r="J30" s="3"/>
      <c r="K30" s="3"/>
      <c r="L30" s="7">
        <v>0.8</v>
      </c>
      <c r="M30" s="3"/>
      <c r="N30" s="3"/>
      <c r="O30" s="8"/>
      <c r="P30" s="6">
        <f t="shared" si="1"/>
        <v>46</v>
      </c>
      <c r="Q30" s="6">
        <f t="shared" ref="Q30:Q49" si="10">F30/G30</f>
        <v>1.84</v>
      </c>
      <c r="R30" s="3">
        <v>2</v>
      </c>
      <c r="S30" s="7">
        <f t="shared" si="2"/>
        <v>46</v>
      </c>
      <c r="T30" s="8">
        <f t="shared" ref="T30:T62" si="11">H30/R30</f>
        <v>1</v>
      </c>
      <c r="U30" s="8">
        <f t="shared" ref="U30:U62" si="12">H30*78315</f>
        <v>156630</v>
      </c>
      <c r="V30" s="9" t="s">
        <v>98</v>
      </c>
      <c r="W30" s="6" t="s">
        <v>104</v>
      </c>
      <c r="X30" s="3">
        <v>812</v>
      </c>
      <c r="Y30" s="3">
        <v>4</v>
      </c>
      <c r="Z30" s="3">
        <v>23.3</v>
      </c>
      <c r="AA30" s="3">
        <v>5.4</v>
      </c>
      <c r="AB30" s="3">
        <v>7.2</v>
      </c>
      <c r="AC30" s="3">
        <v>8.4</v>
      </c>
      <c r="AD30" s="3">
        <v>71.099999999999994</v>
      </c>
      <c r="AE30" s="23">
        <v>18</v>
      </c>
      <c r="AF30" s="23">
        <v>27</v>
      </c>
      <c r="AG30" s="23">
        <v>1</v>
      </c>
      <c r="AH30" s="23">
        <v>4</v>
      </c>
      <c r="AI30" s="23">
        <v>1</v>
      </c>
      <c r="AJ30" s="24">
        <v>0</v>
      </c>
      <c r="AK30" s="25">
        <v>35.299999999999997</v>
      </c>
      <c r="AL30" s="23">
        <v>52.9</v>
      </c>
      <c r="AM30" s="23">
        <v>1.9</v>
      </c>
      <c r="AN30" s="23">
        <v>8</v>
      </c>
      <c r="AO30" s="23">
        <v>1.9</v>
      </c>
      <c r="AP30" s="24">
        <v>0</v>
      </c>
    </row>
    <row r="31" spans="1:42" x14ac:dyDescent="0.25">
      <c r="A31" s="5">
        <v>30</v>
      </c>
      <c r="B31" s="1">
        <v>4063142.8658000003</v>
      </c>
      <c r="C31" s="1">
        <v>2561059.3554000002</v>
      </c>
      <c r="D31" s="4" t="s">
        <v>105</v>
      </c>
      <c r="E31" s="4" t="s">
        <v>40</v>
      </c>
      <c r="F31" s="3">
        <v>78</v>
      </c>
      <c r="G31" s="3">
        <v>54</v>
      </c>
      <c r="H31" s="3">
        <v>6</v>
      </c>
      <c r="I31" s="3">
        <f t="shared" si="0"/>
        <v>9</v>
      </c>
      <c r="J31" s="3">
        <v>10</v>
      </c>
      <c r="K31" s="3">
        <v>68</v>
      </c>
      <c r="L31" s="7">
        <f t="shared" si="4"/>
        <v>0.14705882352941177</v>
      </c>
      <c r="M31" s="3">
        <v>5</v>
      </c>
      <c r="N31" s="3">
        <v>73</v>
      </c>
      <c r="O31" s="7">
        <f t="shared" si="5"/>
        <v>6.8493150684931503E-2</v>
      </c>
      <c r="P31" s="3">
        <f t="shared" ref="P31:P62" si="13">F31/H31</f>
        <v>13</v>
      </c>
      <c r="Q31" s="6">
        <f t="shared" si="10"/>
        <v>1.4444444444444444</v>
      </c>
      <c r="R31" s="3">
        <v>1462</v>
      </c>
      <c r="S31" s="6">
        <f t="shared" si="2"/>
        <v>5.33515731874145E-2</v>
      </c>
      <c r="T31" s="6">
        <f t="shared" si="11"/>
        <v>4.1039671682626538E-3</v>
      </c>
      <c r="U31" s="6">
        <f t="shared" si="12"/>
        <v>469890</v>
      </c>
      <c r="V31" s="4" t="s">
        <v>96</v>
      </c>
      <c r="W31" s="3" t="s">
        <v>223</v>
      </c>
      <c r="X31" s="3">
        <v>1600</v>
      </c>
      <c r="Y31" s="3">
        <v>3</v>
      </c>
      <c r="Z31" s="3">
        <v>3.84</v>
      </c>
      <c r="AA31" s="3">
        <v>0</v>
      </c>
      <c r="AB31" s="3">
        <v>9</v>
      </c>
      <c r="AC31" s="3">
        <v>32</v>
      </c>
      <c r="AD31" s="3">
        <v>68</v>
      </c>
      <c r="AE31" s="23">
        <v>0</v>
      </c>
      <c r="AF31" s="23">
        <v>2</v>
      </c>
      <c r="AG31" s="23">
        <v>6</v>
      </c>
      <c r="AH31" s="23">
        <v>19</v>
      </c>
      <c r="AI31" s="23">
        <v>40</v>
      </c>
      <c r="AJ31" s="24">
        <v>11</v>
      </c>
      <c r="AK31" s="25">
        <v>0</v>
      </c>
      <c r="AL31" s="27">
        <v>2.5641025641025643</v>
      </c>
      <c r="AM31" s="27">
        <v>7.6923076923076925</v>
      </c>
      <c r="AN31" s="27">
        <v>24.358974358974358</v>
      </c>
      <c r="AO31" s="27">
        <v>51.282051282051285</v>
      </c>
      <c r="AP31" s="28">
        <v>14.102564102564102</v>
      </c>
    </row>
    <row r="32" spans="1:42" x14ac:dyDescent="0.25">
      <c r="A32" s="5">
        <v>31</v>
      </c>
      <c r="B32" s="1">
        <v>4062989.8886000002</v>
      </c>
      <c r="C32" s="1">
        <v>2563737.5815000003</v>
      </c>
      <c r="D32" s="4" t="s">
        <v>106</v>
      </c>
      <c r="E32" s="4" t="s">
        <v>29</v>
      </c>
      <c r="F32" s="3">
        <v>92</v>
      </c>
      <c r="G32" s="3">
        <v>63</v>
      </c>
      <c r="H32" s="3">
        <v>3</v>
      </c>
      <c r="I32" s="3">
        <f t="shared" si="0"/>
        <v>21</v>
      </c>
      <c r="J32" s="3">
        <v>38</v>
      </c>
      <c r="K32" s="3">
        <v>54</v>
      </c>
      <c r="L32" s="7">
        <f t="shared" si="4"/>
        <v>0.70370370370370372</v>
      </c>
      <c r="M32" s="3">
        <v>13</v>
      </c>
      <c r="N32" s="3">
        <v>79</v>
      </c>
      <c r="O32" s="7">
        <f t="shared" si="5"/>
        <v>0.16455696202531644</v>
      </c>
      <c r="P32" s="6">
        <f t="shared" si="13"/>
        <v>30.666666666666668</v>
      </c>
      <c r="Q32" s="6">
        <f t="shared" si="10"/>
        <v>1.4603174603174602</v>
      </c>
      <c r="R32" s="3">
        <v>10</v>
      </c>
      <c r="S32" s="6">
        <f t="shared" si="2"/>
        <v>9.1999999999999993</v>
      </c>
      <c r="T32" s="6">
        <f t="shared" si="11"/>
        <v>0.3</v>
      </c>
      <c r="U32" s="6">
        <f t="shared" si="12"/>
        <v>234945</v>
      </c>
      <c r="V32" s="4" t="s">
        <v>107</v>
      </c>
      <c r="W32" s="3" t="s">
        <v>108</v>
      </c>
      <c r="X32" s="3">
        <v>5000</v>
      </c>
      <c r="Y32" s="3">
        <v>2</v>
      </c>
      <c r="Z32" s="3">
        <v>7.6</v>
      </c>
      <c r="AA32" s="3">
        <v>1.5</v>
      </c>
      <c r="AB32" s="3">
        <v>1.08</v>
      </c>
      <c r="AC32" s="3">
        <v>4.34</v>
      </c>
      <c r="AD32" s="3">
        <v>82</v>
      </c>
      <c r="AE32" s="23">
        <v>69</v>
      </c>
      <c r="AF32" s="23">
        <v>7</v>
      </c>
      <c r="AG32" s="23">
        <v>8</v>
      </c>
      <c r="AH32" s="23">
        <v>7</v>
      </c>
      <c r="AI32" s="23">
        <v>1</v>
      </c>
      <c r="AJ32" s="24">
        <v>0</v>
      </c>
      <c r="AK32" s="25">
        <v>75</v>
      </c>
      <c r="AL32" s="27">
        <v>7.6086956521739131</v>
      </c>
      <c r="AM32" s="27">
        <v>8.695652173913043</v>
      </c>
      <c r="AN32" s="27">
        <v>7.6086956521739131</v>
      </c>
      <c r="AO32" s="27">
        <v>1.0869565217391304</v>
      </c>
      <c r="AP32" s="24">
        <v>0</v>
      </c>
    </row>
    <row r="33" spans="1:42" x14ac:dyDescent="0.25">
      <c r="A33" s="5">
        <v>32</v>
      </c>
      <c r="B33" s="1">
        <v>4063396</v>
      </c>
      <c r="C33" s="1">
        <v>2538364</v>
      </c>
      <c r="D33" s="4" t="s">
        <v>227</v>
      </c>
      <c r="E33" s="4" t="s">
        <v>40</v>
      </c>
      <c r="F33" s="3">
        <v>466</v>
      </c>
      <c r="G33" s="3">
        <v>263</v>
      </c>
      <c r="H33" s="3">
        <v>6</v>
      </c>
      <c r="I33" s="3">
        <f t="shared" si="0"/>
        <v>43.833333333333336</v>
      </c>
      <c r="J33" s="3"/>
      <c r="K33" s="3"/>
      <c r="L33" s="7">
        <v>0.7</v>
      </c>
      <c r="M33" s="3"/>
      <c r="N33" s="3"/>
      <c r="O33" s="8"/>
      <c r="P33" s="6">
        <f>F33/H33</f>
        <v>77.666666666666671</v>
      </c>
      <c r="Q33" s="6">
        <f>F33/G33</f>
        <v>1.7718631178707225</v>
      </c>
      <c r="R33" s="3">
        <v>6</v>
      </c>
      <c r="S33" s="7">
        <f t="shared" si="2"/>
        <v>77.666666666666671</v>
      </c>
      <c r="T33" s="8">
        <f t="shared" si="11"/>
        <v>1</v>
      </c>
      <c r="U33" s="8">
        <f t="shared" si="12"/>
        <v>469890</v>
      </c>
      <c r="V33" s="10" t="s">
        <v>98</v>
      </c>
      <c r="W33" s="8" t="s">
        <v>109</v>
      </c>
      <c r="X33" s="1">
        <v>866</v>
      </c>
      <c r="Y33" s="1">
        <v>4</v>
      </c>
      <c r="Z33" s="8">
        <v>43.7</v>
      </c>
      <c r="AA33" s="8">
        <v>0.5</v>
      </c>
      <c r="AB33" s="8">
        <v>6.2</v>
      </c>
      <c r="AC33" s="8">
        <v>16.7</v>
      </c>
      <c r="AD33" s="8">
        <v>70.8</v>
      </c>
      <c r="AE33" s="23">
        <v>116</v>
      </c>
      <c r="AF33" s="23">
        <v>37</v>
      </c>
      <c r="AG33" s="23">
        <v>15</v>
      </c>
      <c r="AH33" s="23">
        <v>1</v>
      </c>
      <c r="AI33" s="23">
        <v>0</v>
      </c>
      <c r="AJ33" s="24">
        <v>0</v>
      </c>
      <c r="AK33" s="25">
        <v>68.599999999999994</v>
      </c>
      <c r="AL33" s="23">
        <v>21.9</v>
      </c>
      <c r="AM33" s="23">
        <v>8.9</v>
      </c>
      <c r="AN33" s="23">
        <v>0.6</v>
      </c>
      <c r="AO33" s="23">
        <v>0</v>
      </c>
      <c r="AP33" s="24">
        <v>0</v>
      </c>
    </row>
    <row r="34" spans="1:42" x14ac:dyDescent="0.25">
      <c r="A34" s="5">
        <v>33</v>
      </c>
      <c r="B34" s="1">
        <v>4060033</v>
      </c>
      <c r="C34" s="1">
        <v>2535213</v>
      </c>
      <c r="D34" s="4" t="s">
        <v>110</v>
      </c>
      <c r="E34" s="4" t="s">
        <v>40</v>
      </c>
      <c r="F34" s="3">
        <v>108</v>
      </c>
      <c r="G34" s="3">
        <v>87</v>
      </c>
      <c r="H34" s="3">
        <v>8</v>
      </c>
      <c r="I34" s="6">
        <f t="shared" ref="I34:I62" si="14">G34/H34</f>
        <v>10.875</v>
      </c>
      <c r="J34" s="3">
        <v>9</v>
      </c>
      <c r="K34" s="3">
        <v>99</v>
      </c>
      <c r="L34" s="7">
        <f t="shared" ref="L34:L62" si="15">J34/K34</f>
        <v>9.0909090909090912E-2</v>
      </c>
      <c r="M34" s="3">
        <v>3</v>
      </c>
      <c r="N34" s="3">
        <v>105</v>
      </c>
      <c r="O34" s="8">
        <f t="shared" si="5"/>
        <v>2.8571428571428571E-2</v>
      </c>
      <c r="P34" s="3">
        <f t="shared" si="13"/>
        <v>13.5</v>
      </c>
      <c r="Q34" s="6">
        <f t="shared" si="10"/>
        <v>1.2413793103448276</v>
      </c>
      <c r="R34" s="3">
        <v>4809</v>
      </c>
      <c r="S34" s="8">
        <f t="shared" ref="S34:S62" si="16">F34/R34</f>
        <v>2.2457891453524642E-2</v>
      </c>
      <c r="T34" s="11">
        <f t="shared" si="11"/>
        <v>1.6635475150758993E-3</v>
      </c>
      <c r="U34" s="6">
        <f t="shared" si="12"/>
        <v>626520</v>
      </c>
      <c r="V34" s="4" t="s">
        <v>111</v>
      </c>
      <c r="W34" s="3" t="s">
        <v>112</v>
      </c>
      <c r="X34" s="3">
        <v>3000</v>
      </c>
      <c r="Y34" s="3">
        <v>2</v>
      </c>
      <c r="Z34" s="3">
        <v>1.85</v>
      </c>
      <c r="AA34" s="3">
        <v>0</v>
      </c>
      <c r="AB34" s="3">
        <v>22.9</v>
      </c>
      <c r="AC34" s="3">
        <v>10.5</v>
      </c>
      <c r="AD34" s="3">
        <v>27.6</v>
      </c>
      <c r="AE34" s="23">
        <v>0</v>
      </c>
      <c r="AF34" s="23">
        <v>4</v>
      </c>
      <c r="AG34" s="23">
        <v>7</v>
      </c>
      <c r="AH34" s="23">
        <v>12</v>
      </c>
      <c r="AI34" s="23">
        <v>55</v>
      </c>
      <c r="AJ34" s="24">
        <v>30</v>
      </c>
      <c r="AK34" s="25">
        <v>0</v>
      </c>
      <c r="AL34" s="23">
        <v>3.8</v>
      </c>
      <c r="AM34" s="23">
        <v>6.7</v>
      </c>
      <c r="AN34" s="23">
        <v>11.4</v>
      </c>
      <c r="AO34" s="23">
        <v>50.5</v>
      </c>
      <c r="AP34" s="24">
        <v>27.6</v>
      </c>
    </row>
    <row r="35" spans="1:42" x14ac:dyDescent="0.25">
      <c r="A35" s="5">
        <v>34</v>
      </c>
      <c r="B35" s="1">
        <v>4058852</v>
      </c>
      <c r="C35" s="1">
        <v>2565898</v>
      </c>
      <c r="D35" s="5" t="s">
        <v>113</v>
      </c>
      <c r="E35" s="5" t="s">
        <v>29</v>
      </c>
      <c r="F35" s="3">
        <v>51</v>
      </c>
      <c r="G35" s="3">
        <v>20</v>
      </c>
      <c r="H35" s="3">
        <v>1</v>
      </c>
      <c r="I35" s="7">
        <f t="shared" si="14"/>
        <v>20</v>
      </c>
      <c r="J35" s="3">
        <v>10</v>
      </c>
      <c r="K35" s="3">
        <v>40</v>
      </c>
      <c r="L35" s="3">
        <f t="shared" si="15"/>
        <v>0.25</v>
      </c>
      <c r="M35" s="3">
        <v>1</v>
      </c>
      <c r="N35" s="3">
        <v>49</v>
      </c>
      <c r="O35" s="3">
        <f t="shared" si="5"/>
        <v>2.0408163265306121E-2</v>
      </c>
      <c r="P35" s="3">
        <f t="shared" si="13"/>
        <v>51</v>
      </c>
      <c r="Q35" s="3">
        <f t="shared" si="10"/>
        <v>2.5499999999999998</v>
      </c>
      <c r="R35" s="3">
        <v>0.25</v>
      </c>
      <c r="S35" s="3">
        <f t="shared" si="16"/>
        <v>204</v>
      </c>
      <c r="T35" s="3">
        <f t="shared" si="11"/>
        <v>4</v>
      </c>
      <c r="U35" s="3">
        <f t="shared" si="12"/>
        <v>78315</v>
      </c>
      <c r="V35" s="4" t="s">
        <v>114</v>
      </c>
      <c r="W35" s="3" t="s">
        <v>115</v>
      </c>
      <c r="X35" s="3">
        <v>493</v>
      </c>
      <c r="Y35" s="3">
        <v>4</v>
      </c>
      <c r="Z35" s="3" t="s">
        <v>44</v>
      </c>
      <c r="AA35" s="3" t="s">
        <v>44</v>
      </c>
      <c r="AB35" s="3" t="s">
        <v>44</v>
      </c>
      <c r="AC35" s="3" t="s">
        <v>44</v>
      </c>
      <c r="AD35" s="3" t="s">
        <v>44</v>
      </c>
      <c r="AE35" s="23" t="s">
        <v>44</v>
      </c>
      <c r="AF35" s="23" t="s">
        <v>44</v>
      </c>
      <c r="AG35" s="23" t="s">
        <v>44</v>
      </c>
      <c r="AH35" s="23" t="s">
        <v>44</v>
      </c>
      <c r="AI35" s="23" t="s">
        <v>44</v>
      </c>
      <c r="AJ35" s="24" t="s">
        <v>44</v>
      </c>
      <c r="AK35" s="25" t="s">
        <v>44</v>
      </c>
      <c r="AL35" s="23" t="s">
        <v>44</v>
      </c>
      <c r="AM35" s="23" t="s">
        <v>44</v>
      </c>
      <c r="AN35" s="23" t="s">
        <v>44</v>
      </c>
      <c r="AO35" s="23" t="s">
        <v>44</v>
      </c>
      <c r="AP35" s="24" t="s">
        <v>44</v>
      </c>
    </row>
    <row r="36" spans="1:42" x14ac:dyDescent="0.25">
      <c r="A36" s="5">
        <v>35</v>
      </c>
      <c r="B36" s="1">
        <v>4056965.0889000003</v>
      </c>
      <c r="C36" s="1">
        <v>2564356.9838</v>
      </c>
      <c r="D36" s="4" t="s">
        <v>116</v>
      </c>
      <c r="E36" s="4" t="s">
        <v>40</v>
      </c>
      <c r="F36" s="3">
        <v>548</v>
      </c>
      <c r="G36" s="3">
        <v>202</v>
      </c>
      <c r="H36" s="3">
        <v>6</v>
      </c>
      <c r="I36" s="7">
        <f t="shared" si="14"/>
        <v>33.666666666666664</v>
      </c>
      <c r="J36" s="3">
        <v>132</v>
      </c>
      <c r="K36" s="3">
        <v>206</v>
      </c>
      <c r="L36" s="7">
        <f t="shared" si="15"/>
        <v>0.64077669902912626</v>
      </c>
      <c r="M36" s="3">
        <v>27</v>
      </c>
      <c r="N36" s="3">
        <v>311</v>
      </c>
      <c r="O36" s="8">
        <f t="shared" si="5"/>
        <v>8.6816720257234734E-2</v>
      </c>
      <c r="P36" s="6">
        <f t="shared" si="13"/>
        <v>91.333333333333329</v>
      </c>
      <c r="Q36" s="6">
        <f t="shared" si="10"/>
        <v>2.7128712871287131</v>
      </c>
      <c r="R36" s="3">
        <f>2.5*5</f>
        <v>12.5</v>
      </c>
      <c r="S36" s="6">
        <f t="shared" si="16"/>
        <v>43.84</v>
      </c>
      <c r="T36" s="6">
        <f t="shared" si="11"/>
        <v>0.48</v>
      </c>
      <c r="U36" s="6">
        <f t="shared" si="12"/>
        <v>469890</v>
      </c>
      <c r="V36" s="4" t="s">
        <v>117</v>
      </c>
      <c r="W36" s="3" t="s">
        <v>118</v>
      </c>
      <c r="X36" s="3">
        <v>600</v>
      </c>
      <c r="Y36" s="3">
        <v>4</v>
      </c>
      <c r="Z36" s="3">
        <v>19.16</v>
      </c>
      <c r="AA36" s="3">
        <v>12</v>
      </c>
      <c r="AB36" s="3">
        <v>4.37</v>
      </c>
      <c r="AC36" s="3">
        <v>2.73</v>
      </c>
      <c r="AD36" s="3">
        <v>61.67</v>
      </c>
      <c r="AE36" s="23">
        <v>501</v>
      </c>
      <c r="AF36" s="23">
        <v>27</v>
      </c>
      <c r="AG36" s="23">
        <v>19</v>
      </c>
      <c r="AH36" s="23">
        <v>1</v>
      </c>
      <c r="AI36" s="23">
        <v>0</v>
      </c>
      <c r="AJ36" s="24">
        <v>0</v>
      </c>
      <c r="AK36" s="25">
        <v>91.42</v>
      </c>
      <c r="AL36" s="23">
        <v>4.9000000000000004</v>
      </c>
      <c r="AM36" s="23">
        <v>3.49</v>
      </c>
      <c r="AN36" s="23">
        <v>0.19</v>
      </c>
      <c r="AO36" s="23">
        <v>0</v>
      </c>
      <c r="AP36" s="24">
        <v>0</v>
      </c>
    </row>
    <row r="37" spans="1:42" x14ac:dyDescent="0.25">
      <c r="A37" s="5">
        <v>36</v>
      </c>
      <c r="B37" s="1">
        <v>4056965.0889000003</v>
      </c>
      <c r="C37" s="1">
        <v>2564356.9838</v>
      </c>
      <c r="D37" s="4" t="s">
        <v>119</v>
      </c>
      <c r="E37" s="4" t="s">
        <v>40</v>
      </c>
      <c r="F37" s="3">
        <v>3551</v>
      </c>
      <c r="G37" s="3">
        <v>1241</v>
      </c>
      <c r="H37" s="3">
        <v>37</v>
      </c>
      <c r="I37" s="7">
        <f t="shared" si="14"/>
        <v>33.54054054054054</v>
      </c>
      <c r="J37" s="3">
        <v>528</v>
      </c>
      <c r="K37" s="3">
        <v>1324</v>
      </c>
      <c r="L37" s="7">
        <f t="shared" si="15"/>
        <v>0.3987915407854985</v>
      </c>
      <c r="M37" s="3">
        <v>184</v>
      </c>
      <c r="N37" s="3">
        <v>2015</v>
      </c>
      <c r="O37" s="8">
        <f t="shared" si="5"/>
        <v>9.1315136476426806E-2</v>
      </c>
      <c r="P37" s="6">
        <f t="shared" si="13"/>
        <v>95.972972972972968</v>
      </c>
      <c r="Q37" s="6">
        <f t="shared" si="10"/>
        <v>2.8614020950846091</v>
      </c>
      <c r="R37" s="3">
        <f>7.5*5</f>
        <v>37.5</v>
      </c>
      <c r="S37" s="6">
        <f t="shared" si="16"/>
        <v>94.693333333333328</v>
      </c>
      <c r="T37" s="6">
        <f t="shared" si="11"/>
        <v>0.98666666666666669</v>
      </c>
      <c r="U37" s="6">
        <f t="shared" si="12"/>
        <v>2897655</v>
      </c>
      <c r="V37" s="4" t="s">
        <v>117</v>
      </c>
      <c r="W37" s="3" t="s">
        <v>120</v>
      </c>
      <c r="X37" s="3">
        <v>600</v>
      </c>
      <c r="Y37" s="3">
        <v>4</v>
      </c>
      <c r="Z37" s="3">
        <v>17.7</v>
      </c>
      <c r="AA37" s="3">
        <v>9.3000000000000007</v>
      </c>
      <c r="AB37" s="3">
        <v>4.5999999999999996</v>
      </c>
      <c r="AC37" s="3">
        <v>2.78</v>
      </c>
      <c r="AD37" s="3">
        <v>61.13</v>
      </c>
      <c r="AE37" s="23">
        <v>3066</v>
      </c>
      <c r="AF37" s="23">
        <v>311</v>
      </c>
      <c r="AG37" s="23">
        <v>156</v>
      </c>
      <c r="AH37" s="23">
        <v>15</v>
      </c>
      <c r="AI37" s="23">
        <v>3</v>
      </c>
      <c r="AJ37" s="24">
        <v>0</v>
      </c>
      <c r="AK37" s="29">
        <v>86.341875528020282</v>
      </c>
      <c r="AL37" s="30">
        <v>8.7580963108983383</v>
      </c>
      <c r="AM37" s="30">
        <v>4.3931286961419316</v>
      </c>
      <c r="AN37" s="30">
        <v>0.42241622078287805</v>
      </c>
      <c r="AO37" s="30">
        <v>8.4483244156575613E-2</v>
      </c>
      <c r="AP37" s="24">
        <v>0</v>
      </c>
    </row>
    <row r="38" spans="1:42" x14ac:dyDescent="0.25">
      <c r="A38" s="5">
        <v>37</v>
      </c>
      <c r="B38" s="1">
        <v>4056965.0889000003</v>
      </c>
      <c r="C38" s="1">
        <v>2564356.9838</v>
      </c>
      <c r="D38" s="4" t="s">
        <v>121</v>
      </c>
      <c r="E38" s="4" t="s">
        <v>40</v>
      </c>
      <c r="F38" s="3">
        <v>1394</v>
      </c>
      <c r="G38" s="3">
        <v>1183</v>
      </c>
      <c r="H38" s="3">
        <v>41</v>
      </c>
      <c r="I38" s="7">
        <f t="shared" si="14"/>
        <v>28.853658536585368</v>
      </c>
      <c r="J38" s="3">
        <v>394</v>
      </c>
      <c r="K38" s="3">
        <v>1000</v>
      </c>
      <c r="L38" s="7">
        <f t="shared" si="15"/>
        <v>0.39400000000000002</v>
      </c>
      <c r="M38" s="3">
        <v>63</v>
      </c>
      <c r="N38" s="3">
        <v>1331</v>
      </c>
      <c r="O38" s="7">
        <f t="shared" si="5"/>
        <v>4.7332832456799402E-2</v>
      </c>
      <c r="P38" s="3">
        <f t="shared" si="13"/>
        <v>34</v>
      </c>
      <c r="Q38" s="6">
        <f t="shared" si="10"/>
        <v>1.1783601014370244</v>
      </c>
      <c r="R38" s="3">
        <v>200</v>
      </c>
      <c r="S38" s="6">
        <f t="shared" si="16"/>
        <v>6.97</v>
      </c>
      <c r="T38" s="6">
        <f t="shared" si="11"/>
        <v>0.20499999999999999</v>
      </c>
      <c r="U38" s="6">
        <f t="shared" si="12"/>
        <v>3210915</v>
      </c>
      <c r="V38" s="4" t="s">
        <v>122</v>
      </c>
      <c r="W38" s="3" t="s">
        <v>123</v>
      </c>
      <c r="X38" s="3">
        <v>1000</v>
      </c>
      <c r="Y38" s="3">
        <v>4</v>
      </c>
      <c r="Z38" s="3">
        <v>12.9</v>
      </c>
      <c r="AA38" s="3">
        <v>0.2</v>
      </c>
      <c r="AB38" s="3">
        <v>16.8</v>
      </c>
      <c r="AC38" s="3">
        <v>9</v>
      </c>
      <c r="AD38" s="3">
        <v>38.700000000000003</v>
      </c>
      <c r="AE38" s="23">
        <v>925</v>
      </c>
      <c r="AF38" s="23">
        <v>264</v>
      </c>
      <c r="AG38" s="23">
        <v>172</v>
      </c>
      <c r="AH38" s="23">
        <v>33</v>
      </c>
      <c r="AI38" s="23">
        <v>0</v>
      </c>
      <c r="AJ38" s="24">
        <v>0</v>
      </c>
      <c r="AK38" s="26">
        <v>66.355810616929702</v>
      </c>
      <c r="AL38" s="27">
        <v>18.938307030129124</v>
      </c>
      <c r="AM38" s="27">
        <v>12.338593974175035</v>
      </c>
      <c r="AN38" s="27">
        <v>2.3672883787661405</v>
      </c>
      <c r="AO38" s="23">
        <v>0</v>
      </c>
      <c r="AP38" s="24">
        <v>0</v>
      </c>
    </row>
    <row r="39" spans="1:42" x14ac:dyDescent="0.25">
      <c r="A39" s="5">
        <v>38</v>
      </c>
      <c r="B39" s="1">
        <v>4056965.0889000003</v>
      </c>
      <c r="C39" s="1">
        <v>2564356.9838</v>
      </c>
      <c r="D39" s="4" t="s">
        <v>124</v>
      </c>
      <c r="E39" s="4" t="s">
        <v>40</v>
      </c>
      <c r="F39" s="3">
        <v>4</v>
      </c>
      <c r="G39" s="3">
        <v>2</v>
      </c>
      <c r="H39" s="3">
        <v>1</v>
      </c>
      <c r="I39" s="7">
        <f t="shared" si="14"/>
        <v>2</v>
      </c>
      <c r="J39" s="3">
        <v>0</v>
      </c>
      <c r="K39" s="3">
        <v>4</v>
      </c>
      <c r="L39" s="7">
        <f t="shared" si="15"/>
        <v>0</v>
      </c>
      <c r="M39" s="3">
        <v>0</v>
      </c>
      <c r="N39" s="3">
        <v>4</v>
      </c>
      <c r="O39" s="7">
        <f t="shared" si="5"/>
        <v>0</v>
      </c>
      <c r="P39" s="3">
        <f t="shared" si="13"/>
        <v>4</v>
      </c>
      <c r="Q39" s="6">
        <f t="shared" si="10"/>
        <v>2</v>
      </c>
      <c r="R39" s="3">
        <v>3.1</v>
      </c>
      <c r="S39" s="6">
        <f t="shared" si="16"/>
        <v>1.2903225806451613</v>
      </c>
      <c r="T39" s="6">
        <f t="shared" si="11"/>
        <v>0.32258064516129031</v>
      </c>
      <c r="U39" s="6">
        <f t="shared" si="12"/>
        <v>78315</v>
      </c>
      <c r="V39" s="4" t="s">
        <v>117</v>
      </c>
      <c r="W39" s="3" t="s">
        <v>125</v>
      </c>
      <c r="X39" s="3">
        <v>3200</v>
      </c>
      <c r="Y39" s="3">
        <v>2</v>
      </c>
      <c r="Z39" s="3">
        <v>0</v>
      </c>
      <c r="AA39" s="3">
        <v>0</v>
      </c>
      <c r="AB39" s="3">
        <v>0</v>
      </c>
      <c r="AC39" s="3">
        <v>0</v>
      </c>
      <c r="AD39" s="3">
        <v>85</v>
      </c>
      <c r="AE39" s="23">
        <v>3</v>
      </c>
      <c r="AF39" s="23">
        <v>1</v>
      </c>
      <c r="AG39" s="23">
        <v>0</v>
      </c>
      <c r="AH39" s="23">
        <v>0</v>
      </c>
      <c r="AI39" s="23">
        <v>0</v>
      </c>
      <c r="AJ39" s="24">
        <v>0</v>
      </c>
      <c r="AK39" s="25">
        <v>75</v>
      </c>
      <c r="AL39" s="23">
        <v>25</v>
      </c>
      <c r="AM39" s="23">
        <v>0</v>
      </c>
      <c r="AN39" s="23">
        <v>0</v>
      </c>
      <c r="AO39" s="23">
        <v>0</v>
      </c>
      <c r="AP39" s="24">
        <v>0</v>
      </c>
    </row>
    <row r="40" spans="1:42" x14ac:dyDescent="0.25">
      <c r="A40" s="5">
        <v>39</v>
      </c>
      <c r="B40" s="1">
        <v>4053451.3564000004</v>
      </c>
      <c r="C40" s="1">
        <v>2536097.4358999999</v>
      </c>
      <c r="D40" s="12" t="s">
        <v>126</v>
      </c>
      <c r="E40" s="12" t="s">
        <v>52</v>
      </c>
      <c r="F40" s="13">
        <v>759</v>
      </c>
      <c r="G40" s="13">
        <v>271</v>
      </c>
      <c r="H40" s="13">
        <v>10</v>
      </c>
      <c r="I40" s="13">
        <f t="shared" si="14"/>
        <v>27.1</v>
      </c>
      <c r="J40" s="13">
        <v>200</v>
      </c>
      <c r="K40" s="13">
        <v>559</v>
      </c>
      <c r="L40" s="14">
        <f t="shared" si="15"/>
        <v>0.35778175313059035</v>
      </c>
      <c r="M40" s="13">
        <v>76</v>
      </c>
      <c r="N40" s="13">
        <f>F40-M40</f>
        <v>683</v>
      </c>
      <c r="O40" s="14">
        <f t="shared" si="5"/>
        <v>0.11127379209370425</v>
      </c>
      <c r="P40" s="13">
        <f t="shared" si="13"/>
        <v>75.900000000000006</v>
      </c>
      <c r="Q40" s="15">
        <f t="shared" si="10"/>
        <v>2.8007380073800738</v>
      </c>
      <c r="R40" s="13">
        <v>23</v>
      </c>
      <c r="S40" s="15">
        <f t="shared" si="16"/>
        <v>33</v>
      </c>
      <c r="T40" s="15">
        <f t="shared" si="11"/>
        <v>0.43478260869565216</v>
      </c>
      <c r="U40" s="6">
        <f t="shared" si="12"/>
        <v>783150</v>
      </c>
      <c r="V40" s="12" t="s">
        <v>56</v>
      </c>
      <c r="W40" s="3">
        <v>150</v>
      </c>
      <c r="X40" s="3">
        <v>200</v>
      </c>
      <c r="Y40" s="3">
        <v>4</v>
      </c>
      <c r="Z40" s="3">
        <v>38.07</v>
      </c>
      <c r="AA40" s="3">
        <v>0</v>
      </c>
      <c r="AB40" s="3">
        <v>4.47</v>
      </c>
      <c r="AC40" s="3">
        <v>0.92</v>
      </c>
      <c r="AD40" s="3">
        <v>20.149999999999999</v>
      </c>
      <c r="AE40" s="23">
        <v>690</v>
      </c>
      <c r="AF40" s="23">
        <v>48</v>
      </c>
      <c r="AG40" s="23">
        <v>18</v>
      </c>
      <c r="AH40" s="23">
        <v>2</v>
      </c>
      <c r="AI40" s="23">
        <v>1</v>
      </c>
      <c r="AJ40" s="24">
        <v>0</v>
      </c>
      <c r="AK40" s="25">
        <v>90.85</v>
      </c>
      <c r="AL40" s="23">
        <v>6.3</v>
      </c>
      <c r="AM40" s="23">
        <v>2.36</v>
      </c>
      <c r="AN40" s="23">
        <v>0.31</v>
      </c>
      <c r="AO40" s="23">
        <v>0.15</v>
      </c>
      <c r="AP40" s="24">
        <v>0</v>
      </c>
    </row>
    <row r="41" spans="1:42" x14ac:dyDescent="0.25">
      <c r="A41" s="5">
        <v>40</v>
      </c>
      <c r="B41" s="1">
        <v>4053000.5272000004</v>
      </c>
      <c r="C41" s="1">
        <v>2568537.8467999999</v>
      </c>
      <c r="D41" s="4" t="s">
        <v>127</v>
      </c>
      <c r="E41" s="4" t="s">
        <v>40</v>
      </c>
      <c r="F41" s="3">
        <v>17</v>
      </c>
      <c r="G41" s="3">
        <v>17</v>
      </c>
      <c r="H41" s="3">
        <v>2</v>
      </c>
      <c r="I41" s="3">
        <f t="shared" si="14"/>
        <v>8.5</v>
      </c>
      <c r="J41" s="3">
        <v>3</v>
      </c>
      <c r="K41" s="3">
        <v>14</v>
      </c>
      <c r="L41" s="7">
        <f t="shared" si="15"/>
        <v>0.21428571428571427</v>
      </c>
      <c r="M41" s="3">
        <v>1</v>
      </c>
      <c r="N41" s="3">
        <v>17</v>
      </c>
      <c r="O41" s="7">
        <f t="shared" si="5"/>
        <v>5.8823529411764705E-2</v>
      </c>
      <c r="P41" s="3">
        <f t="shared" si="13"/>
        <v>8.5</v>
      </c>
      <c r="Q41" s="6">
        <f t="shared" si="10"/>
        <v>1</v>
      </c>
      <c r="R41" s="3">
        <v>980</v>
      </c>
      <c r="S41" s="7">
        <f t="shared" si="16"/>
        <v>1.7346938775510204E-2</v>
      </c>
      <c r="T41" s="6">
        <f t="shared" si="11"/>
        <v>2.0408163265306124E-3</v>
      </c>
      <c r="U41" s="6">
        <f t="shared" si="12"/>
        <v>156630</v>
      </c>
      <c r="V41" s="4" t="s">
        <v>87</v>
      </c>
      <c r="W41" s="3" t="s">
        <v>128</v>
      </c>
      <c r="X41" s="3">
        <v>0</v>
      </c>
      <c r="Y41" s="3">
        <v>0</v>
      </c>
      <c r="Z41" s="3">
        <v>5.88</v>
      </c>
      <c r="AA41" s="3">
        <v>0</v>
      </c>
      <c r="AB41" s="3">
        <v>0</v>
      </c>
      <c r="AC41" s="3">
        <v>0</v>
      </c>
      <c r="AD41" s="3">
        <v>100</v>
      </c>
      <c r="AE41" s="23">
        <v>0</v>
      </c>
      <c r="AF41" s="23">
        <v>0</v>
      </c>
      <c r="AG41" s="23">
        <v>0</v>
      </c>
      <c r="AH41" s="23">
        <v>2</v>
      </c>
      <c r="AI41" s="23">
        <v>1</v>
      </c>
      <c r="AJ41" s="24">
        <v>15</v>
      </c>
      <c r="AK41" s="25">
        <v>0</v>
      </c>
      <c r="AL41" s="23">
        <v>0</v>
      </c>
      <c r="AM41" s="23">
        <v>0</v>
      </c>
      <c r="AN41" s="27">
        <v>11.1111111111111</v>
      </c>
      <c r="AO41" s="27">
        <v>5.5555555555555554</v>
      </c>
      <c r="AP41" s="28">
        <v>83.333333333333329</v>
      </c>
    </row>
    <row r="42" spans="1:42" x14ac:dyDescent="0.25">
      <c r="A42" s="5">
        <v>41</v>
      </c>
      <c r="B42" s="3">
        <v>4047037</v>
      </c>
      <c r="C42" s="3">
        <v>2578050</v>
      </c>
      <c r="D42" s="4" t="s">
        <v>129</v>
      </c>
      <c r="E42" s="4" t="s">
        <v>29</v>
      </c>
      <c r="F42" s="3">
        <v>35</v>
      </c>
      <c r="G42" s="3">
        <v>20</v>
      </c>
      <c r="H42" s="3">
        <v>2</v>
      </c>
      <c r="I42" s="6">
        <f t="shared" si="14"/>
        <v>10</v>
      </c>
      <c r="J42" s="3">
        <v>7</v>
      </c>
      <c r="K42" s="3">
        <v>13</v>
      </c>
      <c r="L42" s="7">
        <f t="shared" si="15"/>
        <v>0.53846153846153844</v>
      </c>
      <c r="M42" s="3">
        <v>1</v>
      </c>
      <c r="N42" s="3">
        <v>19</v>
      </c>
      <c r="O42" s="8">
        <f t="shared" si="5"/>
        <v>5.2631578947368418E-2</v>
      </c>
      <c r="P42" s="6">
        <f t="shared" si="13"/>
        <v>17.5</v>
      </c>
      <c r="Q42" s="6">
        <f t="shared" si="10"/>
        <v>1.75</v>
      </c>
      <c r="R42" s="5">
        <v>0.13</v>
      </c>
      <c r="S42" s="7">
        <f t="shared" si="16"/>
        <v>269.23076923076923</v>
      </c>
      <c r="T42" s="8">
        <f t="shared" si="11"/>
        <v>15.384615384615383</v>
      </c>
      <c r="U42" s="6">
        <f t="shared" si="12"/>
        <v>156630</v>
      </c>
      <c r="V42" s="4" t="s">
        <v>130</v>
      </c>
      <c r="W42" s="3" t="s">
        <v>131</v>
      </c>
      <c r="X42" s="3">
        <v>500</v>
      </c>
      <c r="Y42" s="3">
        <v>4</v>
      </c>
      <c r="Z42" s="3">
        <v>22.58</v>
      </c>
      <c r="AA42" s="3">
        <v>8.57</v>
      </c>
      <c r="AB42" s="3">
        <v>8.57</v>
      </c>
      <c r="AC42" s="3">
        <v>0</v>
      </c>
      <c r="AD42" s="3">
        <v>45.71</v>
      </c>
      <c r="AE42" s="23" t="s">
        <v>44</v>
      </c>
      <c r="AF42" s="23" t="s">
        <v>44</v>
      </c>
      <c r="AG42" s="23" t="s">
        <v>44</v>
      </c>
      <c r="AH42" s="23" t="s">
        <v>44</v>
      </c>
      <c r="AI42" s="23" t="s">
        <v>44</v>
      </c>
      <c r="AJ42" s="24" t="s">
        <v>44</v>
      </c>
      <c r="AK42" s="25" t="s">
        <v>44</v>
      </c>
      <c r="AL42" s="23" t="s">
        <v>44</v>
      </c>
      <c r="AM42" s="23" t="s">
        <v>44</v>
      </c>
      <c r="AN42" s="23" t="s">
        <v>44</v>
      </c>
      <c r="AO42" s="23" t="s">
        <v>44</v>
      </c>
      <c r="AP42" s="24" t="s">
        <v>44</v>
      </c>
    </row>
    <row r="43" spans="1:42" x14ac:dyDescent="0.25">
      <c r="A43" s="5">
        <v>42</v>
      </c>
      <c r="B43" s="1">
        <v>4046487</v>
      </c>
      <c r="C43" s="1">
        <v>2545737</v>
      </c>
      <c r="D43" s="4" t="s">
        <v>132</v>
      </c>
      <c r="E43" s="4" t="s">
        <v>40</v>
      </c>
      <c r="F43" s="3">
        <v>134</v>
      </c>
      <c r="G43" s="3">
        <v>103</v>
      </c>
      <c r="H43" s="3">
        <v>14</v>
      </c>
      <c r="I43" s="6">
        <f t="shared" si="14"/>
        <v>7.3571428571428568</v>
      </c>
      <c r="J43" s="3">
        <v>20</v>
      </c>
      <c r="K43" s="3">
        <v>114</v>
      </c>
      <c r="L43" s="7">
        <f t="shared" si="15"/>
        <v>0.17543859649122806</v>
      </c>
      <c r="M43" s="3">
        <v>3</v>
      </c>
      <c r="N43" s="3">
        <v>131</v>
      </c>
      <c r="O43" s="8">
        <f t="shared" si="5"/>
        <v>2.2900763358778626E-2</v>
      </c>
      <c r="P43" s="6">
        <f t="shared" si="13"/>
        <v>9.5714285714285712</v>
      </c>
      <c r="Q43" s="6">
        <f t="shared" si="10"/>
        <v>1.3009708737864079</v>
      </c>
      <c r="R43" s="3">
        <v>1107</v>
      </c>
      <c r="S43" s="7">
        <f t="shared" si="16"/>
        <v>0.12104787714543812</v>
      </c>
      <c r="T43" s="8">
        <f t="shared" si="11"/>
        <v>1.2646793134598013E-2</v>
      </c>
      <c r="U43" s="6">
        <f t="shared" si="12"/>
        <v>1096410</v>
      </c>
      <c r="V43" s="4" t="s">
        <v>133</v>
      </c>
      <c r="W43" s="3" t="s">
        <v>134</v>
      </c>
      <c r="X43" s="3">
        <v>450</v>
      </c>
      <c r="Y43" s="3">
        <v>4</v>
      </c>
      <c r="Z43" s="3">
        <v>0.74</v>
      </c>
      <c r="AA43" s="3">
        <v>0</v>
      </c>
      <c r="AB43" s="3">
        <v>10.5</v>
      </c>
      <c r="AC43" s="3">
        <v>7.5</v>
      </c>
      <c r="AD43" s="3">
        <v>54.9</v>
      </c>
      <c r="AE43" s="23">
        <v>6</v>
      </c>
      <c r="AF43" s="23">
        <v>34</v>
      </c>
      <c r="AG43" s="23">
        <v>24</v>
      </c>
      <c r="AH43" s="23">
        <v>26</v>
      </c>
      <c r="AI43" s="23">
        <v>31</v>
      </c>
      <c r="AJ43" s="24">
        <v>13</v>
      </c>
      <c r="AK43" s="25">
        <v>4.5</v>
      </c>
      <c r="AL43" s="23">
        <v>25.6</v>
      </c>
      <c r="AM43" s="23">
        <v>18</v>
      </c>
      <c r="AN43" s="23">
        <v>18.8</v>
      </c>
      <c r="AO43" s="23">
        <v>23.3</v>
      </c>
      <c r="AP43" s="24">
        <v>9.8000000000000007</v>
      </c>
    </row>
    <row r="44" spans="1:42" x14ac:dyDescent="0.25">
      <c r="A44" s="5">
        <v>43</v>
      </c>
      <c r="B44" s="1">
        <v>4038308</v>
      </c>
      <c r="C44" s="1">
        <v>2552709</v>
      </c>
      <c r="D44" s="4" t="s">
        <v>135</v>
      </c>
      <c r="E44" s="4" t="s">
        <v>40</v>
      </c>
      <c r="F44" s="3">
        <v>187</v>
      </c>
      <c r="G44" s="3">
        <v>167</v>
      </c>
      <c r="H44" s="3">
        <v>12</v>
      </c>
      <c r="I44" s="6">
        <f t="shared" si="14"/>
        <v>13.916666666666666</v>
      </c>
      <c r="J44" s="3">
        <v>13</v>
      </c>
      <c r="K44" s="3">
        <v>174</v>
      </c>
      <c r="L44" s="7">
        <f t="shared" si="15"/>
        <v>7.4712643678160925E-2</v>
      </c>
      <c r="M44" s="3">
        <v>2</v>
      </c>
      <c r="N44" s="3">
        <v>185</v>
      </c>
      <c r="O44" s="8">
        <f t="shared" si="5"/>
        <v>1.0810810810810811E-2</v>
      </c>
      <c r="P44" s="6">
        <f t="shared" si="13"/>
        <v>15.583333333333334</v>
      </c>
      <c r="Q44" s="6">
        <f t="shared" si="10"/>
        <v>1.1197604790419162</v>
      </c>
      <c r="R44" s="3">
        <v>1600</v>
      </c>
      <c r="S44" s="7">
        <f t="shared" si="16"/>
        <v>0.11687500000000001</v>
      </c>
      <c r="T44" s="8">
        <f t="shared" si="11"/>
        <v>7.4999999999999997E-3</v>
      </c>
      <c r="U44" s="6">
        <f t="shared" si="12"/>
        <v>939780</v>
      </c>
      <c r="V44" s="4" t="s">
        <v>136</v>
      </c>
      <c r="W44" s="3" t="s">
        <v>128</v>
      </c>
      <c r="X44" s="3">
        <v>0</v>
      </c>
      <c r="Y44" s="3">
        <v>0</v>
      </c>
      <c r="Z44" s="3">
        <v>3.43</v>
      </c>
      <c r="AA44" s="3">
        <v>0</v>
      </c>
      <c r="AB44" s="3">
        <v>46.9</v>
      </c>
      <c r="AC44" s="3">
        <v>17.7</v>
      </c>
      <c r="AD44" s="3">
        <v>74.900000000000006</v>
      </c>
      <c r="AE44" s="23">
        <v>4</v>
      </c>
      <c r="AF44" s="23">
        <v>22</v>
      </c>
      <c r="AG44" s="23">
        <v>31</v>
      </c>
      <c r="AH44" s="23">
        <v>73</v>
      </c>
      <c r="AI44" s="23">
        <v>47</v>
      </c>
      <c r="AJ44" s="24">
        <v>10</v>
      </c>
      <c r="AK44" s="25">
        <v>2.17</v>
      </c>
      <c r="AL44" s="23">
        <v>11.96</v>
      </c>
      <c r="AM44" s="23">
        <v>16.850000000000001</v>
      </c>
      <c r="AN44" s="23">
        <v>38.590000000000003</v>
      </c>
      <c r="AO44" s="23">
        <v>25</v>
      </c>
      <c r="AP44" s="24">
        <v>5.43</v>
      </c>
    </row>
    <row r="45" spans="1:42" x14ac:dyDescent="0.25">
      <c r="A45" s="5">
        <v>44</v>
      </c>
      <c r="B45" s="3">
        <v>4035605</v>
      </c>
      <c r="C45" s="3">
        <v>2588400</v>
      </c>
      <c r="D45" s="4" t="s">
        <v>137</v>
      </c>
      <c r="E45" s="4" t="s">
        <v>29</v>
      </c>
      <c r="F45" s="3">
        <v>420</v>
      </c>
      <c r="G45" s="3">
        <v>232</v>
      </c>
      <c r="H45" s="3">
        <v>11</v>
      </c>
      <c r="I45" s="7">
        <f t="shared" si="14"/>
        <v>21.09090909090909</v>
      </c>
      <c r="J45" s="3">
        <v>157</v>
      </c>
      <c r="K45" s="3">
        <v>263</v>
      </c>
      <c r="L45" s="7">
        <f t="shared" si="15"/>
        <v>0.59695817490494296</v>
      </c>
      <c r="M45" s="3">
        <v>53</v>
      </c>
      <c r="N45" s="3">
        <v>367</v>
      </c>
      <c r="O45" s="8">
        <f t="shared" si="5"/>
        <v>0.1444141689373297</v>
      </c>
      <c r="P45" s="3">
        <f t="shared" si="13"/>
        <v>38.18181818181818</v>
      </c>
      <c r="Q45" s="3">
        <f t="shared" si="10"/>
        <v>1.8103448275862069</v>
      </c>
      <c r="R45" s="3">
        <v>15</v>
      </c>
      <c r="S45" s="7">
        <f t="shared" si="16"/>
        <v>28</v>
      </c>
      <c r="T45" s="8">
        <f t="shared" si="11"/>
        <v>0.73333333333333328</v>
      </c>
      <c r="U45" s="3">
        <f t="shared" si="12"/>
        <v>861465</v>
      </c>
      <c r="V45" s="4" t="s">
        <v>138</v>
      </c>
      <c r="W45" s="3" t="s">
        <v>139</v>
      </c>
      <c r="X45" s="3">
        <v>860</v>
      </c>
      <c r="Y45" s="3">
        <v>4</v>
      </c>
      <c r="Z45" s="3">
        <v>10.199999999999999</v>
      </c>
      <c r="AA45" s="3">
        <v>7.1</v>
      </c>
      <c r="AB45" s="3">
        <v>1</v>
      </c>
      <c r="AC45" s="3">
        <v>6</v>
      </c>
      <c r="AD45" s="3">
        <v>74.3</v>
      </c>
      <c r="AE45" s="20">
        <v>292</v>
      </c>
      <c r="AF45" s="20">
        <v>77</v>
      </c>
      <c r="AG45" s="20">
        <v>44</v>
      </c>
      <c r="AH45" s="20">
        <v>7</v>
      </c>
      <c r="AI45" s="20">
        <v>0</v>
      </c>
      <c r="AJ45" s="21">
        <v>0</v>
      </c>
      <c r="AK45" s="26">
        <v>69.523809523809518</v>
      </c>
      <c r="AL45" s="27">
        <v>18.333333333333332</v>
      </c>
      <c r="AM45" s="27">
        <v>10.476190476190476</v>
      </c>
      <c r="AN45" s="27">
        <v>1.6666666666666667</v>
      </c>
      <c r="AO45" s="27">
        <v>0</v>
      </c>
      <c r="AP45" s="28">
        <v>0</v>
      </c>
    </row>
    <row r="46" spans="1:42" x14ac:dyDescent="0.25">
      <c r="A46" s="5">
        <v>45</v>
      </c>
      <c r="B46" s="3">
        <v>4032460</v>
      </c>
      <c r="C46" s="3">
        <v>2594478</v>
      </c>
      <c r="D46" s="4" t="s">
        <v>140</v>
      </c>
      <c r="E46" s="4" t="s">
        <v>29</v>
      </c>
      <c r="F46" s="3">
        <v>35</v>
      </c>
      <c r="G46" s="3">
        <v>18</v>
      </c>
      <c r="H46" s="3">
        <v>2</v>
      </c>
      <c r="I46" s="7">
        <f t="shared" si="14"/>
        <v>9</v>
      </c>
      <c r="J46" s="3">
        <v>7</v>
      </c>
      <c r="K46" s="3">
        <v>28</v>
      </c>
      <c r="L46" s="7">
        <f t="shared" si="15"/>
        <v>0.25</v>
      </c>
      <c r="M46" s="3">
        <v>0</v>
      </c>
      <c r="N46" s="3">
        <v>35</v>
      </c>
      <c r="O46" s="8">
        <f t="shared" si="5"/>
        <v>0</v>
      </c>
      <c r="P46" s="3">
        <f t="shared" si="13"/>
        <v>17.5</v>
      </c>
      <c r="Q46" s="3">
        <f t="shared" si="10"/>
        <v>1.9444444444444444</v>
      </c>
      <c r="R46" s="3">
        <v>1</v>
      </c>
      <c r="S46" s="7">
        <f t="shared" si="16"/>
        <v>35</v>
      </c>
      <c r="T46" s="8">
        <f t="shared" si="11"/>
        <v>2</v>
      </c>
      <c r="U46" s="3">
        <f t="shared" si="12"/>
        <v>156630</v>
      </c>
      <c r="V46" s="4" t="s">
        <v>141</v>
      </c>
      <c r="W46" s="3" t="s">
        <v>142</v>
      </c>
      <c r="X46" s="3">
        <v>1043</v>
      </c>
      <c r="Y46" s="3">
        <v>4</v>
      </c>
      <c r="Z46" s="3">
        <v>20</v>
      </c>
      <c r="AA46" s="3">
        <v>14.3</v>
      </c>
      <c r="AB46" s="3">
        <v>0</v>
      </c>
      <c r="AC46" s="3">
        <v>2.9</v>
      </c>
      <c r="AD46" s="3">
        <v>68.599999999999994</v>
      </c>
      <c r="AE46" s="20">
        <v>8</v>
      </c>
      <c r="AF46" s="20">
        <v>13</v>
      </c>
      <c r="AG46" s="20">
        <v>5</v>
      </c>
      <c r="AH46" s="20">
        <v>5</v>
      </c>
      <c r="AI46" s="20">
        <v>4</v>
      </c>
      <c r="AJ46" s="21">
        <v>0</v>
      </c>
      <c r="AK46" s="26">
        <v>22.857142857142858</v>
      </c>
      <c r="AL46" s="27">
        <v>37.142857142857146</v>
      </c>
      <c r="AM46" s="27">
        <v>14.285714285714286</v>
      </c>
      <c r="AN46" s="27">
        <v>14.285714285714286</v>
      </c>
      <c r="AO46" s="27">
        <v>11.428571428571429</v>
      </c>
      <c r="AP46" s="31">
        <v>0</v>
      </c>
    </row>
    <row r="47" spans="1:42" x14ac:dyDescent="0.25">
      <c r="A47" s="5">
        <v>46</v>
      </c>
      <c r="B47" s="1">
        <v>4021033.7944</v>
      </c>
      <c r="C47" s="1">
        <v>2598986.4783999999</v>
      </c>
      <c r="D47" s="4" t="s">
        <v>143</v>
      </c>
      <c r="E47" s="4" t="s">
        <v>29</v>
      </c>
      <c r="F47" s="3">
        <v>302</v>
      </c>
      <c r="G47" s="3">
        <v>88</v>
      </c>
      <c r="H47" s="3">
        <v>3</v>
      </c>
      <c r="I47" s="7">
        <f t="shared" si="14"/>
        <v>29.333333333333332</v>
      </c>
      <c r="J47" s="3">
        <v>75</v>
      </c>
      <c r="K47" s="3">
        <v>210</v>
      </c>
      <c r="L47" s="7">
        <f t="shared" si="15"/>
        <v>0.35714285714285715</v>
      </c>
      <c r="M47" s="3">
        <v>14</v>
      </c>
      <c r="N47" s="3">
        <v>288</v>
      </c>
      <c r="O47" s="8">
        <f t="shared" si="5"/>
        <v>4.8611111111111112E-2</v>
      </c>
      <c r="P47" s="6">
        <f t="shared" si="13"/>
        <v>100.66666666666667</v>
      </c>
      <c r="Q47" s="6">
        <f t="shared" si="10"/>
        <v>3.4318181818181817</v>
      </c>
      <c r="R47" s="3">
        <v>2</v>
      </c>
      <c r="S47" s="6">
        <f t="shared" si="16"/>
        <v>151</v>
      </c>
      <c r="T47" s="6">
        <f t="shared" si="11"/>
        <v>1.5</v>
      </c>
      <c r="U47" s="6">
        <f t="shared" si="12"/>
        <v>234945</v>
      </c>
      <c r="V47" s="4" t="s">
        <v>56</v>
      </c>
      <c r="W47" s="3" t="s">
        <v>144</v>
      </c>
      <c r="X47" s="3">
        <v>2300</v>
      </c>
      <c r="Y47" s="3">
        <v>3</v>
      </c>
      <c r="Z47" s="3">
        <v>26.49</v>
      </c>
      <c r="AA47" s="3">
        <v>0</v>
      </c>
      <c r="AB47" s="3">
        <v>1.32</v>
      </c>
      <c r="AC47" s="3">
        <v>0.33</v>
      </c>
      <c r="AD47" s="3">
        <v>9.6</v>
      </c>
      <c r="AE47" s="23">
        <v>223</v>
      </c>
      <c r="AF47" s="23">
        <v>68</v>
      </c>
      <c r="AG47" s="23">
        <v>11</v>
      </c>
      <c r="AH47" s="23">
        <v>0</v>
      </c>
      <c r="AI47" s="23">
        <v>0</v>
      </c>
      <c r="AJ47" s="24">
        <v>0</v>
      </c>
      <c r="AK47" s="25">
        <v>73.680000000000007</v>
      </c>
      <c r="AL47" s="23">
        <v>22.67</v>
      </c>
      <c r="AM47" s="23">
        <v>3.64</v>
      </c>
      <c r="AN47" s="23">
        <v>0</v>
      </c>
      <c r="AO47" s="23">
        <v>0</v>
      </c>
      <c r="AP47" s="24">
        <v>0</v>
      </c>
    </row>
    <row r="48" spans="1:42" x14ac:dyDescent="0.25">
      <c r="A48" s="5">
        <v>47</v>
      </c>
      <c r="B48" s="1">
        <v>4021033.7944</v>
      </c>
      <c r="C48" s="1">
        <v>2598986.4783999999</v>
      </c>
      <c r="D48" s="4" t="s">
        <v>145</v>
      </c>
      <c r="E48" s="4" t="s">
        <v>29</v>
      </c>
      <c r="F48" s="3">
        <v>575</v>
      </c>
      <c r="G48" s="3">
        <v>151</v>
      </c>
      <c r="H48" s="3">
        <v>6</v>
      </c>
      <c r="I48" s="7">
        <f t="shared" si="14"/>
        <v>25.166666666666668</v>
      </c>
      <c r="J48" s="3">
        <v>91</v>
      </c>
      <c r="K48" s="3">
        <v>449</v>
      </c>
      <c r="L48" s="7">
        <f t="shared" si="15"/>
        <v>0.20267260579064589</v>
      </c>
      <c r="M48" s="3">
        <v>16</v>
      </c>
      <c r="N48" s="3">
        <v>559</v>
      </c>
      <c r="O48" s="8">
        <f t="shared" si="5"/>
        <v>2.8622540250447227E-2</v>
      </c>
      <c r="P48" s="6">
        <f t="shared" si="13"/>
        <v>95.833333333333329</v>
      </c>
      <c r="Q48" s="6">
        <f t="shared" si="10"/>
        <v>3.8079470198675498</v>
      </c>
      <c r="R48" s="3">
        <v>14</v>
      </c>
      <c r="S48" s="6">
        <f t="shared" si="16"/>
        <v>41.071428571428569</v>
      </c>
      <c r="T48" s="6">
        <f t="shared" si="11"/>
        <v>0.42857142857142855</v>
      </c>
      <c r="U48" s="6">
        <f t="shared" si="12"/>
        <v>469890</v>
      </c>
      <c r="V48" s="4" t="s">
        <v>56</v>
      </c>
      <c r="W48" s="3" t="s">
        <v>146</v>
      </c>
      <c r="X48" s="3">
        <v>400</v>
      </c>
      <c r="Y48" s="3">
        <v>4</v>
      </c>
      <c r="Z48" s="3">
        <v>22.95</v>
      </c>
      <c r="AA48" s="3">
        <v>0</v>
      </c>
      <c r="AB48" s="3">
        <v>0</v>
      </c>
      <c r="AC48" s="3">
        <v>0</v>
      </c>
      <c r="AD48" s="3">
        <v>30.6</v>
      </c>
      <c r="AE48" s="25">
        <v>410</v>
      </c>
      <c r="AF48" s="23">
        <v>136</v>
      </c>
      <c r="AG48" s="23">
        <v>25</v>
      </c>
      <c r="AH48" s="23">
        <v>4</v>
      </c>
      <c r="AI48" s="23">
        <v>0</v>
      </c>
      <c r="AJ48" s="24">
        <v>0</v>
      </c>
      <c r="AK48" s="25">
        <v>71.41</v>
      </c>
      <c r="AL48" s="23">
        <v>23.58</v>
      </c>
      <c r="AM48" s="23">
        <v>4.3600000000000003</v>
      </c>
      <c r="AN48" s="23">
        <v>0.65</v>
      </c>
      <c r="AO48" s="23">
        <v>0</v>
      </c>
      <c r="AP48" s="24">
        <v>0</v>
      </c>
    </row>
    <row r="49" spans="1:42" x14ac:dyDescent="0.25">
      <c r="A49" s="5">
        <v>48</v>
      </c>
      <c r="B49" s="1">
        <v>4021033.7944</v>
      </c>
      <c r="C49" s="1">
        <v>2598986.4783999999</v>
      </c>
      <c r="D49" s="4" t="s">
        <v>147</v>
      </c>
      <c r="E49" s="4" t="s">
        <v>29</v>
      </c>
      <c r="F49" s="3">
        <v>741</v>
      </c>
      <c r="G49" s="3">
        <v>165</v>
      </c>
      <c r="H49" s="3">
        <v>8</v>
      </c>
      <c r="I49" s="7">
        <f t="shared" si="14"/>
        <v>20.625</v>
      </c>
      <c r="J49" s="3">
        <v>150</v>
      </c>
      <c r="K49" s="3">
        <v>559</v>
      </c>
      <c r="L49" s="7">
        <f t="shared" si="15"/>
        <v>0.26833631484794274</v>
      </c>
      <c r="M49" s="3">
        <v>19</v>
      </c>
      <c r="N49" s="3">
        <v>722</v>
      </c>
      <c r="O49" s="8">
        <f t="shared" si="5"/>
        <v>2.6315789473684209E-2</v>
      </c>
      <c r="P49" s="6">
        <f t="shared" si="13"/>
        <v>92.625</v>
      </c>
      <c r="Q49" s="6">
        <f t="shared" si="10"/>
        <v>4.4909090909090912</v>
      </c>
      <c r="R49" s="3">
        <v>7</v>
      </c>
      <c r="S49" s="6">
        <f t="shared" si="16"/>
        <v>105.85714285714286</v>
      </c>
      <c r="T49" s="6">
        <f t="shared" si="11"/>
        <v>1.1428571428571428</v>
      </c>
      <c r="U49" s="6">
        <f t="shared" si="12"/>
        <v>626520</v>
      </c>
      <c r="V49" s="4" t="s">
        <v>56</v>
      </c>
      <c r="W49" s="3" t="s">
        <v>148</v>
      </c>
      <c r="X49" s="3">
        <v>1200</v>
      </c>
      <c r="Y49" s="3">
        <v>4</v>
      </c>
      <c r="Z49" s="3">
        <v>29.01</v>
      </c>
      <c r="AA49" s="3">
        <v>0</v>
      </c>
      <c r="AB49" s="3">
        <v>1.8</v>
      </c>
      <c r="AC49" s="3">
        <v>0</v>
      </c>
      <c r="AD49" s="3">
        <v>11.47</v>
      </c>
      <c r="AE49" s="23">
        <v>614</v>
      </c>
      <c r="AF49" s="23">
        <v>103</v>
      </c>
      <c r="AG49" s="23">
        <v>20</v>
      </c>
      <c r="AH49" s="23">
        <v>4</v>
      </c>
      <c r="AI49" s="23">
        <v>0</v>
      </c>
      <c r="AJ49" s="24">
        <v>0</v>
      </c>
      <c r="AK49" s="25">
        <v>82.9</v>
      </c>
      <c r="AL49" s="23">
        <v>13.87</v>
      </c>
      <c r="AM49" s="23">
        <v>2.74</v>
      </c>
      <c r="AN49" s="23">
        <v>0.48</v>
      </c>
      <c r="AO49" s="23">
        <v>0</v>
      </c>
      <c r="AP49" s="24">
        <v>0</v>
      </c>
    </row>
    <row r="50" spans="1:42" x14ac:dyDescent="0.25">
      <c r="A50" s="5">
        <v>49</v>
      </c>
      <c r="B50" s="1">
        <v>3992186</v>
      </c>
      <c r="C50" s="1">
        <v>2612812</v>
      </c>
      <c r="D50" s="4" t="s">
        <v>149</v>
      </c>
      <c r="E50" s="4" t="s">
        <v>40</v>
      </c>
      <c r="F50" s="3">
        <v>175</v>
      </c>
      <c r="G50" s="3"/>
      <c r="H50" s="3"/>
      <c r="I50" s="6"/>
      <c r="J50" s="3"/>
      <c r="K50" s="3"/>
      <c r="L50" s="7"/>
      <c r="M50" s="3"/>
      <c r="N50" s="3"/>
      <c r="O50" s="8"/>
      <c r="P50" s="6"/>
      <c r="Q50" s="6"/>
      <c r="R50" s="3">
        <v>39</v>
      </c>
      <c r="S50" s="7">
        <f t="shared" si="16"/>
        <v>4.4871794871794872</v>
      </c>
      <c r="T50" s="8">
        <f t="shared" si="11"/>
        <v>0</v>
      </c>
      <c r="U50" s="6">
        <f t="shared" si="12"/>
        <v>0</v>
      </c>
      <c r="V50" s="4" t="s">
        <v>150</v>
      </c>
      <c r="W50" s="2">
        <v>100</v>
      </c>
      <c r="X50" s="2">
        <v>100</v>
      </c>
      <c r="Y50" s="3">
        <v>5</v>
      </c>
      <c r="Z50" s="3" t="s">
        <v>44</v>
      </c>
      <c r="AA50" s="3" t="s">
        <v>44</v>
      </c>
      <c r="AB50" s="3" t="s">
        <v>44</v>
      </c>
      <c r="AC50" s="3" t="s">
        <v>44</v>
      </c>
      <c r="AD50" s="3" t="s">
        <v>44</v>
      </c>
      <c r="AE50" s="23" t="s">
        <v>44</v>
      </c>
      <c r="AF50" s="23" t="s">
        <v>44</v>
      </c>
      <c r="AG50" s="23" t="s">
        <v>44</v>
      </c>
      <c r="AH50" s="23" t="s">
        <v>44</v>
      </c>
      <c r="AI50" s="23" t="s">
        <v>44</v>
      </c>
      <c r="AJ50" s="24" t="s">
        <v>44</v>
      </c>
      <c r="AK50" s="25" t="s">
        <v>44</v>
      </c>
      <c r="AL50" s="23" t="s">
        <v>44</v>
      </c>
      <c r="AM50" s="23" t="s">
        <v>44</v>
      </c>
      <c r="AN50" s="23" t="s">
        <v>44</v>
      </c>
      <c r="AO50" s="23" t="s">
        <v>44</v>
      </c>
      <c r="AP50" s="24" t="s">
        <v>44</v>
      </c>
    </row>
    <row r="51" spans="1:42" x14ac:dyDescent="0.25">
      <c r="A51" s="5">
        <v>50</v>
      </c>
      <c r="B51" s="1">
        <v>3992150</v>
      </c>
      <c r="C51" s="1">
        <v>2612701</v>
      </c>
      <c r="D51" s="4" t="s">
        <v>151</v>
      </c>
      <c r="E51" s="4" t="s">
        <v>40</v>
      </c>
      <c r="F51" s="3">
        <v>192</v>
      </c>
      <c r="G51" s="3"/>
      <c r="H51" s="3"/>
      <c r="I51" s="6"/>
      <c r="J51" s="3"/>
      <c r="K51" s="3"/>
      <c r="L51" s="7"/>
      <c r="M51" s="3"/>
      <c r="N51" s="3"/>
      <c r="O51" s="8"/>
      <c r="P51" s="6"/>
      <c r="Q51" s="6"/>
      <c r="R51" s="3">
        <v>28</v>
      </c>
      <c r="S51" s="7">
        <f t="shared" si="16"/>
        <v>6.8571428571428568</v>
      </c>
      <c r="T51" s="8">
        <f t="shared" si="11"/>
        <v>0</v>
      </c>
      <c r="U51" s="6">
        <f t="shared" si="12"/>
        <v>0</v>
      </c>
      <c r="V51" s="4" t="s">
        <v>152</v>
      </c>
      <c r="W51" s="2">
        <v>100</v>
      </c>
      <c r="X51" s="2">
        <v>100</v>
      </c>
      <c r="Y51" s="3">
        <v>5</v>
      </c>
      <c r="Z51" s="3" t="s">
        <v>44</v>
      </c>
      <c r="AA51" s="3" t="s">
        <v>44</v>
      </c>
      <c r="AB51" s="3" t="s">
        <v>44</v>
      </c>
      <c r="AC51" s="3" t="s">
        <v>44</v>
      </c>
      <c r="AD51" s="3" t="s">
        <v>44</v>
      </c>
      <c r="AE51" s="23" t="s">
        <v>44</v>
      </c>
      <c r="AF51" s="23" t="s">
        <v>44</v>
      </c>
      <c r="AG51" s="23" t="s">
        <v>44</v>
      </c>
      <c r="AH51" s="23" t="s">
        <v>44</v>
      </c>
      <c r="AI51" s="23" t="s">
        <v>44</v>
      </c>
      <c r="AJ51" s="24" t="s">
        <v>44</v>
      </c>
      <c r="AK51" s="25" t="s">
        <v>44</v>
      </c>
      <c r="AL51" s="23" t="s">
        <v>44</v>
      </c>
      <c r="AM51" s="23" t="s">
        <v>44</v>
      </c>
      <c r="AN51" s="23" t="s">
        <v>44</v>
      </c>
      <c r="AO51" s="23" t="s">
        <v>44</v>
      </c>
      <c r="AP51" s="24" t="s">
        <v>44</v>
      </c>
    </row>
    <row r="52" spans="1:42" x14ac:dyDescent="0.25">
      <c r="A52" s="5">
        <v>51</v>
      </c>
      <c r="B52" s="1">
        <v>3990051.3445000001</v>
      </c>
      <c r="C52" s="1">
        <v>2533165.5797000001</v>
      </c>
      <c r="D52" s="4" t="s">
        <v>153</v>
      </c>
      <c r="E52" s="4" t="s">
        <v>40</v>
      </c>
      <c r="F52" s="3">
        <v>10</v>
      </c>
      <c r="G52" s="3">
        <v>9</v>
      </c>
      <c r="H52" s="3">
        <v>1</v>
      </c>
      <c r="I52" s="6">
        <f t="shared" si="14"/>
        <v>9</v>
      </c>
      <c r="J52" s="3">
        <v>9</v>
      </c>
      <c r="K52" s="3">
        <v>1</v>
      </c>
      <c r="L52" s="7">
        <f t="shared" si="15"/>
        <v>9</v>
      </c>
      <c r="M52" s="3">
        <v>9</v>
      </c>
      <c r="N52" s="3">
        <v>1</v>
      </c>
      <c r="O52" s="8">
        <f t="shared" si="5"/>
        <v>9</v>
      </c>
      <c r="P52" s="6">
        <f t="shared" si="13"/>
        <v>10</v>
      </c>
      <c r="Q52" s="6">
        <f t="shared" ref="Q52:Q62" si="17">F52/G52</f>
        <v>1.1111111111111112</v>
      </c>
      <c r="R52" s="3">
        <v>6</v>
      </c>
      <c r="S52" s="7">
        <f t="shared" si="16"/>
        <v>1.6666666666666667</v>
      </c>
      <c r="T52" s="8">
        <f t="shared" si="11"/>
        <v>0.16666666666666666</v>
      </c>
      <c r="U52" s="6">
        <f t="shared" si="12"/>
        <v>78315</v>
      </c>
      <c r="V52" s="4" t="s">
        <v>154</v>
      </c>
      <c r="W52" s="2" t="s">
        <v>155</v>
      </c>
      <c r="X52" s="2">
        <v>1800</v>
      </c>
      <c r="Y52" s="3">
        <v>3</v>
      </c>
      <c r="Z52" s="3" t="s">
        <v>44</v>
      </c>
      <c r="AA52" s="3" t="s">
        <v>44</v>
      </c>
      <c r="AB52" s="3" t="s">
        <v>44</v>
      </c>
      <c r="AC52" s="3" t="s">
        <v>44</v>
      </c>
      <c r="AD52" s="3" t="s">
        <v>44</v>
      </c>
      <c r="AE52" s="23" t="s">
        <v>44</v>
      </c>
      <c r="AF52" s="23" t="s">
        <v>44</v>
      </c>
      <c r="AG52" s="23" t="s">
        <v>44</v>
      </c>
      <c r="AH52" s="23" t="s">
        <v>44</v>
      </c>
      <c r="AI52" s="23" t="s">
        <v>44</v>
      </c>
      <c r="AJ52" s="24" t="s">
        <v>44</v>
      </c>
      <c r="AK52" s="25" t="s">
        <v>44</v>
      </c>
      <c r="AL52" s="23" t="s">
        <v>44</v>
      </c>
      <c r="AM52" s="23" t="s">
        <v>44</v>
      </c>
      <c r="AN52" s="23" t="s">
        <v>44</v>
      </c>
      <c r="AO52" s="23" t="s">
        <v>44</v>
      </c>
      <c r="AP52" s="24" t="s">
        <v>44</v>
      </c>
    </row>
    <row r="53" spans="1:42" x14ac:dyDescent="0.25">
      <c r="A53" s="5">
        <v>52</v>
      </c>
      <c r="B53" s="1">
        <v>3981323.6137000001</v>
      </c>
      <c r="C53" s="1">
        <v>2649323.3226000001</v>
      </c>
      <c r="D53" s="4" t="s">
        <v>156</v>
      </c>
      <c r="E53" s="4" t="s">
        <v>29</v>
      </c>
      <c r="F53" s="3">
        <v>6</v>
      </c>
      <c r="G53" s="3">
        <v>1</v>
      </c>
      <c r="H53" s="3">
        <v>1</v>
      </c>
      <c r="I53" s="6">
        <f t="shared" si="14"/>
        <v>1</v>
      </c>
      <c r="J53" s="3">
        <v>5</v>
      </c>
      <c r="K53" s="3">
        <v>1</v>
      </c>
      <c r="L53" s="7">
        <f t="shared" si="15"/>
        <v>5</v>
      </c>
      <c r="M53" s="3">
        <v>0</v>
      </c>
      <c r="N53" s="3">
        <v>6</v>
      </c>
      <c r="O53" s="8">
        <f t="shared" si="5"/>
        <v>0</v>
      </c>
      <c r="P53" s="6">
        <f t="shared" si="13"/>
        <v>6</v>
      </c>
      <c r="Q53" s="6">
        <f t="shared" si="17"/>
        <v>6</v>
      </c>
      <c r="R53" s="3">
        <v>2</v>
      </c>
      <c r="S53" s="7">
        <f t="shared" si="16"/>
        <v>3</v>
      </c>
      <c r="T53" s="8">
        <f t="shared" si="11"/>
        <v>0.5</v>
      </c>
      <c r="U53" s="6">
        <f t="shared" si="12"/>
        <v>78315</v>
      </c>
      <c r="V53" s="4" t="s">
        <v>53</v>
      </c>
      <c r="W53" s="3" t="s">
        <v>128</v>
      </c>
      <c r="X53" s="3">
        <v>0</v>
      </c>
      <c r="Y53" s="3">
        <v>0</v>
      </c>
      <c r="Z53" s="3" t="s">
        <v>44</v>
      </c>
      <c r="AA53" s="3" t="s">
        <v>44</v>
      </c>
      <c r="AB53" s="3" t="s">
        <v>44</v>
      </c>
      <c r="AC53" s="3" t="s">
        <v>44</v>
      </c>
      <c r="AD53" s="3" t="s">
        <v>44</v>
      </c>
      <c r="AE53" s="23" t="s">
        <v>44</v>
      </c>
      <c r="AF53" s="23" t="s">
        <v>44</v>
      </c>
      <c r="AG53" s="23" t="s">
        <v>44</v>
      </c>
      <c r="AH53" s="23" t="s">
        <v>44</v>
      </c>
      <c r="AI53" s="23" t="s">
        <v>44</v>
      </c>
      <c r="AJ53" s="24" t="s">
        <v>44</v>
      </c>
      <c r="AK53" s="25" t="s">
        <v>44</v>
      </c>
      <c r="AL53" s="23" t="s">
        <v>44</v>
      </c>
      <c r="AM53" s="23" t="s">
        <v>44</v>
      </c>
      <c r="AN53" s="23" t="s">
        <v>44</v>
      </c>
      <c r="AO53" s="23" t="s">
        <v>44</v>
      </c>
      <c r="AP53" s="24" t="s">
        <v>44</v>
      </c>
    </row>
    <row r="54" spans="1:42" x14ac:dyDescent="0.25">
      <c r="A54" s="5">
        <v>53</v>
      </c>
      <c r="B54" s="1">
        <v>3979103.1117000002</v>
      </c>
      <c r="C54" s="1">
        <v>2649845.1851000004</v>
      </c>
      <c r="D54" s="4" t="s">
        <v>157</v>
      </c>
      <c r="E54" s="4" t="s">
        <v>29</v>
      </c>
      <c r="F54" s="3">
        <v>79</v>
      </c>
      <c r="G54" s="3">
        <v>21</v>
      </c>
      <c r="H54" s="3">
        <v>2</v>
      </c>
      <c r="I54" s="6">
        <f t="shared" si="14"/>
        <v>10.5</v>
      </c>
      <c r="J54" s="3">
        <v>2</v>
      </c>
      <c r="K54" s="3">
        <v>77</v>
      </c>
      <c r="L54" s="7">
        <f t="shared" si="15"/>
        <v>2.5974025974025976E-2</v>
      </c>
      <c r="M54" s="3">
        <v>2</v>
      </c>
      <c r="N54" s="3">
        <v>77</v>
      </c>
      <c r="O54" s="8">
        <f t="shared" si="5"/>
        <v>2.5974025974025976E-2</v>
      </c>
      <c r="P54" s="6">
        <f t="shared" si="13"/>
        <v>39.5</v>
      </c>
      <c r="Q54" s="6">
        <f t="shared" si="17"/>
        <v>3.7619047619047619</v>
      </c>
      <c r="R54" s="3">
        <v>13</v>
      </c>
      <c r="S54" s="7">
        <f t="shared" si="16"/>
        <v>6.0769230769230766</v>
      </c>
      <c r="T54" s="8">
        <f t="shared" si="11"/>
        <v>0.15384615384615385</v>
      </c>
      <c r="U54" s="6">
        <f t="shared" si="12"/>
        <v>156630</v>
      </c>
      <c r="V54" s="4" t="s">
        <v>53</v>
      </c>
      <c r="W54" s="3" t="s">
        <v>158</v>
      </c>
      <c r="X54" s="3">
        <v>300</v>
      </c>
      <c r="Y54" s="3">
        <v>4</v>
      </c>
      <c r="Z54" s="3" t="s">
        <v>44</v>
      </c>
      <c r="AA54" s="3" t="s">
        <v>44</v>
      </c>
      <c r="AB54" s="3" t="s">
        <v>44</v>
      </c>
      <c r="AC54" s="3" t="s">
        <v>44</v>
      </c>
      <c r="AD54" s="3" t="s">
        <v>44</v>
      </c>
      <c r="AE54" s="23" t="s">
        <v>44</v>
      </c>
      <c r="AF54" s="23" t="s">
        <v>44</v>
      </c>
      <c r="AG54" s="23" t="s">
        <v>44</v>
      </c>
      <c r="AH54" s="23" t="s">
        <v>44</v>
      </c>
      <c r="AI54" s="23" t="s">
        <v>44</v>
      </c>
      <c r="AJ54" s="24" t="s">
        <v>44</v>
      </c>
      <c r="AK54" s="25" t="s">
        <v>44</v>
      </c>
      <c r="AL54" s="23" t="s">
        <v>44</v>
      </c>
      <c r="AM54" s="23" t="s">
        <v>44</v>
      </c>
      <c r="AN54" s="23" t="s">
        <v>44</v>
      </c>
      <c r="AO54" s="23" t="s">
        <v>44</v>
      </c>
      <c r="AP54" s="24" t="s">
        <v>44</v>
      </c>
    </row>
    <row r="55" spans="1:42" x14ac:dyDescent="0.25">
      <c r="A55" s="5">
        <v>54</v>
      </c>
      <c r="B55" s="1">
        <v>3978865.6113</v>
      </c>
      <c r="C55" s="1">
        <v>2649746.0424000002</v>
      </c>
      <c r="D55" s="4" t="s">
        <v>159</v>
      </c>
      <c r="E55" s="4" t="s">
        <v>29</v>
      </c>
      <c r="F55" s="3">
        <v>47</v>
      </c>
      <c r="G55" s="3">
        <v>11</v>
      </c>
      <c r="H55" s="3">
        <v>2</v>
      </c>
      <c r="I55" s="6">
        <f t="shared" si="14"/>
        <v>5.5</v>
      </c>
      <c r="J55" s="3">
        <v>8</v>
      </c>
      <c r="K55" s="3">
        <v>39</v>
      </c>
      <c r="L55" s="7">
        <f t="shared" si="15"/>
        <v>0.20512820512820512</v>
      </c>
      <c r="M55" s="3">
        <v>2</v>
      </c>
      <c r="N55" s="3">
        <v>45</v>
      </c>
      <c r="O55" s="8">
        <f t="shared" si="5"/>
        <v>4.4444444444444446E-2</v>
      </c>
      <c r="P55" s="6">
        <f t="shared" si="13"/>
        <v>23.5</v>
      </c>
      <c r="Q55" s="6">
        <f t="shared" si="17"/>
        <v>4.2727272727272725</v>
      </c>
      <c r="R55" s="3">
        <v>8</v>
      </c>
      <c r="S55" s="7">
        <f t="shared" si="16"/>
        <v>5.875</v>
      </c>
      <c r="T55" s="8">
        <f t="shared" si="11"/>
        <v>0.25</v>
      </c>
      <c r="U55" s="6">
        <f t="shared" si="12"/>
        <v>156630</v>
      </c>
      <c r="V55" s="4" t="s">
        <v>53</v>
      </c>
      <c r="W55" s="3" t="s">
        <v>128</v>
      </c>
      <c r="X55" s="3">
        <v>0</v>
      </c>
      <c r="Y55" s="3">
        <v>0</v>
      </c>
      <c r="Z55" s="3" t="s">
        <v>44</v>
      </c>
      <c r="AA55" s="3" t="s">
        <v>44</v>
      </c>
      <c r="AB55" s="3" t="s">
        <v>44</v>
      </c>
      <c r="AC55" s="3" t="s">
        <v>44</v>
      </c>
      <c r="AD55" s="3" t="s">
        <v>44</v>
      </c>
      <c r="AE55" s="23" t="s">
        <v>44</v>
      </c>
      <c r="AF55" s="23" t="s">
        <v>44</v>
      </c>
      <c r="AG55" s="23" t="s">
        <v>44</v>
      </c>
      <c r="AH55" s="23" t="s">
        <v>44</v>
      </c>
      <c r="AI55" s="23" t="s">
        <v>44</v>
      </c>
      <c r="AJ55" s="24" t="s">
        <v>44</v>
      </c>
      <c r="AK55" s="25" t="s">
        <v>44</v>
      </c>
      <c r="AL55" s="23" t="s">
        <v>44</v>
      </c>
      <c r="AM55" s="23" t="s">
        <v>44</v>
      </c>
      <c r="AN55" s="23" t="s">
        <v>44</v>
      </c>
      <c r="AO55" s="23" t="s">
        <v>44</v>
      </c>
      <c r="AP55" s="24" t="s">
        <v>44</v>
      </c>
    </row>
    <row r="56" spans="1:42" x14ac:dyDescent="0.25">
      <c r="A56" s="5">
        <v>55</v>
      </c>
      <c r="B56" s="3">
        <v>3959248</v>
      </c>
      <c r="C56" s="1">
        <v>2665297</v>
      </c>
      <c r="D56" s="4" t="s">
        <v>160</v>
      </c>
      <c r="E56" s="4" t="s">
        <v>29</v>
      </c>
      <c r="F56" s="3">
        <v>64</v>
      </c>
      <c r="G56" s="3"/>
      <c r="H56" s="3">
        <v>1</v>
      </c>
      <c r="I56" s="6">
        <f t="shared" si="14"/>
        <v>0</v>
      </c>
      <c r="J56" s="3"/>
      <c r="K56" s="3"/>
      <c r="L56" s="7"/>
      <c r="M56" s="3"/>
      <c r="N56" s="3"/>
      <c r="O56" s="8"/>
      <c r="P56" s="6">
        <f t="shared" si="13"/>
        <v>64</v>
      </c>
      <c r="Q56" s="6"/>
      <c r="R56" s="3">
        <v>4</v>
      </c>
      <c r="S56" s="7">
        <f t="shared" si="16"/>
        <v>16</v>
      </c>
      <c r="T56" s="8">
        <f t="shared" si="11"/>
        <v>0.25</v>
      </c>
      <c r="U56" s="6">
        <f t="shared" si="12"/>
        <v>78315</v>
      </c>
      <c r="V56" s="4" t="s">
        <v>161</v>
      </c>
      <c r="W56" s="3" t="s">
        <v>162</v>
      </c>
      <c r="X56" s="3">
        <v>1344</v>
      </c>
      <c r="Y56" s="3">
        <v>4</v>
      </c>
      <c r="Z56" s="3" t="s">
        <v>44</v>
      </c>
      <c r="AA56" s="3" t="s">
        <v>44</v>
      </c>
      <c r="AB56" s="3" t="s">
        <v>44</v>
      </c>
      <c r="AC56" s="3" t="s">
        <v>44</v>
      </c>
      <c r="AD56" s="3" t="s">
        <v>44</v>
      </c>
      <c r="AE56" s="23" t="s">
        <v>44</v>
      </c>
      <c r="AF56" s="23" t="s">
        <v>44</v>
      </c>
      <c r="AG56" s="23" t="s">
        <v>44</v>
      </c>
      <c r="AH56" s="23" t="s">
        <v>44</v>
      </c>
      <c r="AI56" s="23" t="s">
        <v>44</v>
      </c>
      <c r="AJ56" s="24" t="s">
        <v>44</v>
      </c>
      <c r="AK56" s="25" t="s">
        <v>44</v>
      </c>
      <c r="AL56" s="23" t="s">
        <v>44</v>
      </c>
      <c r="AM56" s="23" t="s">
        <v>44</v>
      </c>
      <c r="AN56" s="23" t="s">
        <v>44</v>
      </c>
      <c r="AO56" s="23" t="s">
        <v>44</v>
      </c>
      <c r="AP56" s="24" t="s">
        <v>44</v>
      </c>
    </row>
    <row r="57" spans="1:42" x14ac:dyDescent="0.25">
      <c r="A57" s="5">
        <v>56</v>
      </c>
      <c r="B57" s="1">
        <v>3959108.8183000004</v>
      </c>
      <c r="C57" s="1">
        <v>2666377.0534999999</v>
      </c>
      <c r="D57" s="12" t="s">
        <v>163</v>
      </c>
      <c r="E57" s="12" t="s">
        <v>29</v>
      </c>
      <c r="F57" s="13">
        <v>124</v>
      </c>
      <c r="G57" s="13">
        <v>28</v>
      </c>
      <c r="H57" s="13">
        <v>2</v>
      </c>
      <c r="I57" s="13">
        <f t="shared" si="14"/>
        <v>14</v>
      </c>
      <c r="J57" s="13"/>
      <c r="K57" s="13"/>
      <c r="L57" s="14"/>
      <c r="M57" s="13"/>
      <c r="N57" s="13"/>
      <c r="O57" s="16"/>
      <c r="P57" s="13">
        <f t="shared" si="13"/>
        <v>62</v>
      </c>
      <c r="Q57" s="15">
        <f t="shared" si="17"/>
        <v>4.4285714285714288</v>
      </c>
      <c r="R57" s="13">
        <v>12</v>
      </c>
      <c r="S57" s="15">
        <f t="shared" si="16"/>
        <v>10.333333333333334</v>
      </c>
      <c r="T57" s="15">
        <f t="shared" si="11"/>
        <v>0.16666666666666666</v>
      </c>
      <c r="U57" s="6">
        <f t="shared" si="12"/>
        <v>156630</v>
      </c>
      <c r="V57" s="12" t="s">
        <v>164</v>
      </c>
      <c r="W57" s="2" t="s">
        <v>165</v>
      </c>
      <c r="X57" s="3">
        <v>1000</v>
      </c>
      <c r="Y57" s="3">
        <v>4</v>
      </c>
      <c r="Z57" s="3" t="s">
        <v>44</v>
      </c>
      <c r="AA57" s="3" t="s">
        <v>44</v>
      </c>
      <c r="AB57" s="3" t="s">
        <v>44</v>
      </c>
      <c r="AC57" s="3" t="s">
        <v>44</v>
      </c>
      <c r="AD57" s="3" t="s">
        <v>44</v>
      </c>
      <c r="AE57" s="23" t="s">
        <v>44</v>
      </c>
      <c r="AF57" s="23" t="s">
        <v>44</v>
      </c>
      <c r="AG57" s="23" t="s">
        <v>44</v>
      </c>
      <c r="AH57" s="23" t="s">
        <v>44</v>
      </c>
      <c r="AI57" s="23" t="s">
        <v>44</v>
      </c>
      <c r="AJ57" s="24" t="s">
        <v>44</v>
      </c>
      <c r="AK57" s="25" t="s">
        <v>44</v>
      </c>
      <c r="AL57" s="23" t="s">
        <v>44</v>
      </c>
      <c r="AM57" s="23" t="s">
        <v>44</v>
      </c>
      <c r="AN57" s="23" t="s">
        <v>44</v>
      </c>
      <c r="AO57" s="23" t="s">
        <v>44</v>
      </c>
      <c r="AP57" s="24" t="s">
        <v>44</v>
      </c>
    </row>
    <row r="58" spans="1:42" x14ac:dyDescent="0.25">
      <c r="A58" s="5">
        <v>57</v>
      </c>
      <c r="B58" s="1">
        <v>3959108.8183000004</v>
      </c>
      <c r="C58" s="1">
        <v>2666377.0534999999</v>
      </c>
      <c r="D58" s="4" t="s">
        <v>166</v>
      </c>
      <c r="E58" s="4" t="s">
        <v>29</v>
      </c>
      <c r="F58" s="3">
        <v>839</v>
      </c>
      <c r="G58" s="3">
        <v>243</v>
      </c>
      <c r="H58" s="3">
        <v>7</v>
      </c>
      <c r="I58" s="7">
        <f t="shared" si="14"/>
        <v>34.714285714285715</v>
      </c>
      <c r="J58" s="3">
        <v>249</v>
      </c>
      <c r="K58" s="3">
        <v>505</v>
      </c>
      <c r="L58" s="7">
        <f t="shared" si="15"/>
        <v>0.49306930693069306</v>
      </c>
      <c r="M58" s="3">
        <v>17</v>
      </c>
      <c r="N58" s="3">
        <v>822</v>
      </c>
      <c r="O58" s="8">
        <f t="shared" si="5"/>
        <v>2.0681265206812651E-2</v>
      </c>
      <c r="P58" s="6">
        <f t="shared" si="13"/>
        <v>119.85714285714286</v>
      </c>
      <c r="Q58" s="6">
        <f t="shared" si="17"/>
        <v>3.4526748971193415</v>
      </c>
      <c r="R58" s="3">
        <v>12</v>
      </c>
      <c r="S58" s="6">
        <f t="shared" si="16"/>
        <v>69.916666666666671</v>
      </c>
      <c r="T58" s="6">
        <f t="shared" si="11"/>
        <v>0.58333333333333337</v>
      </c>
      <c r="U58" s="6">
        <f t="shared" si="12"/>
        <v>548205</v>
      </c>
      <c r="V58" s="4" t="s">
        <v>167</v>
      </c>
      <c r="W58" s="2" t="s">
        <v>168</v>
      </c>
      <c r="X58" s="3">
        <v>1000</v>
      </c>
      <c r="Y58" s="3">
        <v>4</v>
      </c>
      <c r="Z58" s="3">
        <v>24.91</v>
      </c>
      <c r="AA58" s="3">
        <v>0</v>
      </c>
      <c r="AB58" s="3">
        <v>0.23</v>
      </c>
      <c r="AC58" s="3">
        <v>0.71</v>
      </c>
      <c r="AD58" s="3">
        <v>41.23</v>
      </c>
      <c r="AE58" s="23">
        <v>768</v>
      </c>
      <c r="AF58" s="23">
        <v>52</v>
      </c>
      <c r="AG58" s="23">
        <v>19</v>
      </c>
      <c r="AH58" s="23">
        <v>0</v>
      </c>
      <c r="AI58" s="23">
        <v>0</v>
      </c>
      <c r="AJ58" s="24">
        <v>0</v>
      </c>
      <c r="AK58" s="25">
        <v>91</v>
      </c>
      <c r="AL58" s="23">
        <v>6</v>
      </c>
      <c r="AM58" s="23">
        <v>2</v>
      </c>
      <c r="AN58" s="23">
        <v>0</v>
      </c>
      <c r="AO58" s="23">
        <v>0</v>
      </c>
      <c r="AP58" s="24">
        <v>0</v>
      </c>
    </row>
    <row r="59" spans="1:42" x14ac:dyDescent="0.25">
      <c r="A59" s="5">
        <v>58</v>
      </c>
      <c r="B59" s="1">
        <v>3958656.4385000002</v>
      </c>
      <c r="C59" s="1">
        <v>2665062.0363000003</v>
      </c>
      <c r="D59" s="12" t="s">
        <v>169</v>
      </c>
      <c r="E59" s="12" t="s">
        <v>29</v>
      </c>
      <c r="F59" s="13">
        <v>47</v>
      </c>
      <c r="G59" s="13">
        <v>14</v>
      </c>
      <c r="H59" s="13">
        <v>1</v>
      </c>
      <c r="I59" s="13">
        <f t="shared" si="14"/>
        <v>14</v>
      </c>
      <c r="J59" s="13"/>
      <c r="K59" s="13"/>
      <c r="L59" s="14"/>
      <c r="M59" s="13"/>
      <c r="N59" s="13"/>
      <c r="O59" s="16"/>
      <c r="P59" s="13">
        <f t="shared" si="13"/>
        <v>47</v>
      </c>
      <c r="Q59" s="15">
        <f t="shared" si="17"/>
        <v>3.3571428571428572</v>
      </c>
      <c r="R59" s="13">
        <v>6</v>
      </c>
      <c r="S59" s="15">
        <f t="shared" si="16"/>
        <v>7.833333333333333</v>
      </c>
      <c r="T59" s="15">
        <f t="shared" si="11"/>
        <v>0.16666666666666666</v>
      </c>
      <c r="U59" s="6">
        <f t="shared" si="12"/>
        <v>78315</v>
      </c>
      <c r="V59" s="12" t="s">
        <v>164</v>
      </c>
      <c r="W59" s="2" t="s">
        <v>170</v>
      </c>
      <c r="X59" s="3">
        <v>700</v>
      </c>
      <c r="Y59" s="3">
        <v>4</v>
      </c>
      <c r="Z59" s="3" t="s">
        <v>44</v>
      </c>
      <c r="AA59" s="3" t="s">
        <v>44</v>
      </c>
      <c r="AB59" s="3" t="s">
        <v>44</v>
      </c>
      <c r="AC59" s="3" t="s">
        <v>44</v>
      </c>
      <c r="AD59" s="3" t="s">
        <v>44</v>
      </c>
      <c r="AE59" s="23" t="s">
        <v>44</v>
      </c>
      <c r="AF59" s="23" t="s">
        <v>44</v>
      </c>
      <c r="AG59" s="23" t="s">
        <v>44</v>
      </c>
      <c r="AH59" s="23" t="s">
        <v>44</v>
      </c>
      <c r="AI59" s="23" t="s">
        <v>44</v>
      </c>
      <c r="AJ59" s="24" t="s">
        <v>44</v>
      </c>
      <c r="AK59" s="25" t="s">
        <v>44</v>
      </c>
      <c r="AL59" s="23" t="s">
        <v>44</v>
      </c>
      <c r="AM59" s="23" t="s">
        <v>44</v>
      </c>
      <c r="AN59" s="23" t="s">
        <v>44</v>
      </c>
      <c r="AO59" s="23" t="s">
        <v>44</v>
      </c>
      <c r="AP59" s="24" t="s">
        <v>44</v>
      </c>
    </row>
    <row r="60" spans="1:42" x14ac:dyDescent="0.25">
      <c r="A60" s="5">
        <v>59</v>
      </c>
      <c r="B60" s="1">
        <v>3958656.4385000002</v>
      </c>
      <c r="C60" s="1">
        <v>2665062.0363000003</v>
      </c>
      <c r="D60" s="12" t="s">
        <v>171</v>
      </c>
      <c r="E60" s="12" t="s">
        <v>29</v>
      </c>
      <c r="F60" s="13">
        <v>305</v>
      </c>
      <c r="G60" s="13">
        <v>71</v>
      </c>
      <c r="H60" s="13">
        <v>5</v>
      </c>
      <c r="I60" s="13">
        <f t="shared" si="14"/>
        <v>14.2</v>
      </c>
      <c r="J60" s="13"/>
      <c r="K60" s="13"/>
      <c r="L60" s="14"/>
      <c r="M60" s="13"/>
      <c r="N60" s="13"/>
      <c r="O60" s="16"/>
      <c r="P60" s="13">
        <f t="shared" si="13"/>
        <v>61</v>
      </c>
      <c r="Q60" s="15">
        <f t="shared" si="17"/>
        <v>4.295774647887324</v>
      </c>
      <c r="R60" s="13">
        <v>6</v>
      </c>
      <c r="S60" s="15">
        <f t="shared" si="16"/>
        <v>50.833333333333336</v>
      </c>
      <c r="T60" s="15">
        <f t="shared" si="11"/>
        <v>0.83333333333333337</v>
      </c>
      <c r="U60" s="6">
        <f t="shared" si="12"/>
        <v>391575</v>
      </c>
      <c r="V60" s="12" t="s">
        <v>164</v>
      </c>
      <c r="W60" s="2" t="s">
        <v>172</v>
      </c>
      <c r="X60" s="3">
        <v>400</v>
      </c>
      <c r="Y60" s="3">
        <v>4</v>
      </c>
      <c r="Z60" s="3" t="s">
        <v>44</v>
      </c>
      <c r="AA60" s="3" t="s">
        <v>44</v>
      </c>
      <c r="AB60" s="3" t="s">
        <v>44</v>
      </c>
      <c r="AC60" s="3" t="s">
        <v>44</v>
      </c>
      <c r="AD60" s="3" t="s">
        <v>44</v>
      </c>
      <c r="AE60" s="23" t="s">
        <v>44</v>
      </c>
      <c r="AF60" s="23" t="s">
        <v>44</v>
      </c>
      <c r="AG60" s="23" t="s">
        <v>44</v>
      </c>
      <c r="AH60" s="23" t="s">
        <v>44</v>
      </c>
      <c r="AI60" s="23" t="s">
        <v>44</v>
      </c>
      <c r="AJ60" s="24" t="s">
        <v>44</v>
      </c>
      <c r="AK60" s="25" t="s">
        <v>44</v>
      </c>
      <c r="AL60" s="23" t="s">
        <v>44</v>
      </c>
      <c r="AM60" s="23" t="s">
        <v>44</v>
      </c>
      <c r="AN60" s="23" t="s">
        <v>44</v>
      </c>
      <c r="AO60" s="23" t="s">
        <v>44</v>
      </c>
      <c r="AP60" s="24" t="s">
        <v>44</v>
      </c>
    </row>
    <row r="61" spans="1:42" x14ac:dyDescent="0.25">
      <c r="A61" s="5">
        <v>60</v>
      </c>
      <c r="B61" s="3">
        <v>3958491</v>
      </c>
      <c r="C61" s="1">
        <v>2666691</v>
      </c>
      <c r="D61" s="4" t="s">
        <v>173</v>
      </c>
      <c r="E61" s="4" t="s">
        <v>29</v>
      </c>
      <c r="F61" s="3">
        <v>299</v>
      </c>
      <c r="G61" s="3"/>
      <c r="H61" s="3">
        <v>3</v>
      </c>
      <c r="I61" s="6">
        <f t="shared" si="14"/>
        <v>0</v>
      </c>
      <c r="J61" s="3"/>
      <c r="K61" s="3"/>
      <c r="L61" s="7"/>
      <c r="M61" s="3"/>
      <c r="N61" s="3"/>
      <c r="O61" s="8"/>
      <c r="P61" s="6">
        <f t="shared" si="13"/>
        <v>99.666666666666671</v>
      </c>
      <c r="Q61" s="6"/>
      <c r="R61" s="3">
        <v>23</v>
      </c>
      <c r="S61" s="7">
        <f t="shared" si="16"/>
        <v>13</v>
      </c>
      <c r="T61" s="8">
        <f t="shared" si="11"/>
        <v>0.13043478260869565</v>
      </c>
      <c r="U61" s="6">
        <f t="shared" si="12"/>
        <v>234945</v>
      </c>
      <c r="V61" s="4" t="s">
        <v>161</v>
      </c>
      <c r="W61" s="3" t="s">
        <v>174</v>
      </c>
      <c r="X61" s="3">
        <v>374</v>
      </c>
      <c r="Y61" s="3">
        <v>4</v>
      </c>
      <c r="Z61" s="3" t="s">
        <v>44</v>
      </c>
      <c r="AA61" s="3" t="s">
        <v>44</v>
      </c>
      <c r="AB61" s="3" t="s">
        <v>44</v>
      </c>
      <c r="AC61" s="3" t="s">
        <v>44</v>
      </c>
      <c r="AD61" s="3" t="s">
        <v>44</v>
      </c>
      <c r="AE61" s="23" t="s">
        <v>44</v>
      </c>
      <c r="AF61" s="23" t="s">
        <v>44</v>
      </c>
      <c r="AG61" s="23" t="s">
        <v>44</v>
      </c>
      <c r="AH61" s="23" t="s">
        <v>44</v>
      </c>
      <c r="AI61" s="23" t="s">
        <v>44</v>
      </c>
      <c r="AJ61" s="24" t="s">
        <v>44</v>
      </c>
      <c r="AK61" s="25" t="s">
        <v>44</v>
      </c>
      <c r="AL61" s="23" t="s">
        <v>44</v>
      </c>
      <c r="AM61" s="23" t="s">
        <v>44</v>
      </c>
      <c r="AN61" s="23" t="s">
        <v>44</v>
      </c>
      <c r="AO61" s="23" t="s">
        <v>44</v>
      </c>
      <c r="AP61" s="24" t="s">
        <v>44</v>
      </c>
    </row>
    <row r="62" spans="1:42" ht="15.75" thickBot="1" x14ac:dyDescent="0.3">
      <c r="A62" s="5">
        <v>61</v>
      </c>
      <c r="B62" s="3">
        <v>3958488</v>
      </c>
      <c r="C62" s="1">
        <v>2666672</v>
      </c>
      <c r="D62" s="4" t="s">
        <v>175</v>
      </c>
      <c r="E62" s="4" t="s">
        <v>29</v>
      </c>
      <c r="F62" s="3">
        <v>70</v>
      </c>
      <c r="G62" s="3"/>
      <c r="H62" s="3">
        <v>2</v>
      </c>
      <c r="I62" s="6">
        <f t="shared" si="14"/>
        <v>0</v>
      </c>
      <c r="J62" s="3"/>
      <c r="K62" s="3"/>
      <c r="L62" s="7"/>
      <c r="M62" s="3"/>
      <c r="N62" s="3"/>
      <c r="O62" s="8"/>
      <c r="P62" s="6">
        <f t="shared" si="13"/>
        <v>35</v>
      </c>
      <c r="Q62" s="6"/>
      <c r="R62" s="3">
        <v>12</v>
      </c>
      <c r="S62" s="7">
        <f t="shared" si="16"/>
        <v>5.833333333333333</v>
      </c>
      <c r="T62" s="8">
        <f t="shared" si="11"/>
        <v>0.16666666666666666</v>
      </c>
      <c r="U62" s="6">
        <f t="shared" si="12"/>
        <v>156630</v>
      </c>
      <c r="V62" s="4" t="s">
        <v>161</v>
      </c>
      <c r="W62" s="2">
        <v>100</v>
      </c>
      <c r="X62" s="3">
        <v>100</v>
      </c>
      <c r="Y62" s="3">
        <v>5</v>
      </c>
      <c r="Z62" s="3" t="s">
        <v>44</v>
      </c>
      <c r="AA62" s="3" t="s">
        <v>44</v>
      </c>
      <c r="AB62" s="3" t="s">
        <v>44</v>
      </c>
      <c r="AC62" s="3" t="s">
        <v>44</v>
      </c>
      <c r="AD62" s="3" t="s">
        <v>44</v>
      </c>
      <c r="AE62" s="32" t="s">
        <v>44</v>
      </c>
      <c r="AF62" s="32" t="s">
        <v>44</v>
      </c>
      <c r="AG62" s="32" t="s">
        <v>44</v>
      </c>
      <c r="AH62" s="32" t="s">
        <v>44</v>
      </c>
      <c r="AI62" s="32" t="s">
        <v>44</v>
      </c>
      <c r="AJ62" s="33" t="s">
        <v>44</v>
      </c>
      <c r="AK62" s="34" t="s">
        <v>44</v>
      </c>
      <c r="AL62" s="32" t="s">
        <v>44</v>
      </c>
      <c r="AM62" s="32" t="s">
        <v>44</v>
      </c>
      <c r="AN62" s="32" t="s">
        <v>44</v>
      </c>
      <c r="AO62" s="32" t="s">
        <v>44</v>
      </c>
      <c r="AP62" s="33" t="s">
        <v>44</v>
      </c>
    </row>
  </sheetData>
  <autoFilter ref="A1:AJ62" xr:uid="{5727652A-5E77-4857-9C1C-436428CA674A}"/>
  <conditionalFormatting sqref="F1:I1">
    <cfRule type="dataBar" priority="2">
      <dataBar>
        <cfvo type="min"/>
        <cfvo type="max"/>
        <color rgb="FFD6007B"/>
      </dataBar>
    </cfRule>
  </conditionalFormatting>
  <conditionalFormatting sqref="F1:I1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DE240-7828-4BEB-958F-D3E5ECEC4B92}">
  <dimension ref="A1:B33"/>
  <sheetViews>
    <sheetView workbookViewId="0">
      <selection activeCell="B18" sqref="B18"/>
    </sheetView>
  </sheetViews>
  <sheetFormatPr baseColWidth="10" defaultRowHeight="15" x14ac:dyDescent="0.25"/>
  <cols>
    <col min="1" max="1" width="3" bestFit="1" customWidth="1"/>
    <col min="2" max="2" width="255.7109375" bestFit="1" customWidth="1"/>
  </cols>
  <sheetData>
    <row r="1" spans="1:2" x14ac:dyDescent="0.25">
      <c r="A1">
        <v>1</v>
      </c>
      <c r="B1" t="s">
        <v>177</v>
      </c>
    </row>
    <row r="2" spans="1:2" x14ac:dyDescent="0.25">
      <c r="A2">
        <v>2</v>
      </c>
      <c r="B2" t="s">
        <v>178</v>
      </c>
    </row>
    <row r="3" spans="1:2" x14ac:dyDescent="0.25">
      <c r="A3">
        <v>3</v>
      </c>
      <c r="B3" t="s">
        <v>179</v>
      </c>
    </row>
    <row r="4" spans="1:2" x14ac:dyDescent="0.25">
      <c r="A4">
        <v>4</v>
      </c>
      <c r="B4" t="s">
        <v>180</v>
      </c>
    </row>
    <row r="5" spans="1:2" x14ac:dyDescent="0.25">
      <c r="A5">
        <v>5</v>
      </c>
      <c r="B5" t="s">
        <v>181</v>
      </c>
    </row>
    <row r="6" spans="1:2" x14ac:dyDescent="0.25">
      <c r="A6">
        <v>6</v>
      </c>
      <c r="B6" t="s">
        <v>182</v>
      </c>
    </row>
    <row r="7" spans="1:2" x14ac:dyDescent="0.25">
      <c r="A7">
        <v>7</v>
      </c>
      <c r="B7" t="s">
        <v>183</v>
      </c>
    </row>
    <row r="8" spans="1:2" x14ac:dyDescent="0.25">
      <c r="A8">
        <v>8</v>
      </c>
      <c r="B8" t="s">
        <v>184</v>
      </c>
    </row>
    <row r="9" spans="1:2" x14ac:dyDescent="0.25">
      <c r="A9">
        <v>9</v>
      </c>
      <c r="B9" t="s">
        <v>185</v>
      </c>
    </row>
    <row r="10" spans="1:2" x14ac:dyDescent="0.25">
      <c r="A10">
        <v>10</v>
      </c>
      <c r="B10" t="s">
        <v>186</v>
      </c>
    </row>
    <row r="11" spans="1:2" x14ac:dyDescent="0.25">
      <c r="A11">
        <v>11</v>
      </c>
      <c r="B11" t="s">
        <v>187</v>
      </c>
    </row>
    <row r="12" spans="1:2" x14ac:dyDescent="0.25">
      <c r="A12">
        <v>12</v>
      </c>
      <c r="B12" t="s">
        <v>188</v>
      </c>
    </row>
    <row r="13" spans="1:2" x14ac:dyDescent="0.25">
      <c r="A13">
        <v>13</v>
      </c>
      <c r="B13" t="s">
        <v>189</v>
      </c>
    </row>
    <row r="14" spans="1:2" x14ac:dyDescent="0.25">
      <c r="A14">
        <v>14</v>
      </c>
      <c r="B14" t="s">
        <v>190</v>
      </c>
    </row>
    <row r="15" spans="1:2" x14ac:dyDescent="0.25">
      <c r="A15">
        <v>15</v>
      </c>
      <c r="B15" t="s">
        <v>191</v>
      </c>
    </row>
    <row r="16" spans="1:2" x14ac:dyDescent="0.25">
      <c r="A16">
        <v>16</v>
      </c>
      <c r="B16" t="s">
        <v>192</v>
      </c>
    </row>
    <row r="17" spans="1:2" x14ac:dyDescent="0.25">
      <c r="A17">
        <v>17</v>
      </c>
      <c r="B17" t="s">
        <v>193</v>
      </c>
    </row>
    <row r="18" spans="1:2" x14ac:dyDescent="0.25">
      <c r="A18">
        <v>18</v>
      </c>
      <c r="B18" t="s">
        <v>194</v>
      </c>
    </row>
    <row r="19" spans="1:2" x14ac:dyDescent="0.25">
      <c r="A19">
        <v>19</v>
      </c>
      <c r="B19" t="s">
        <v>195</v>
      </c>
    </row>
    <row r="20" spans="1:2" x14ac:dyDescent="0.25">
      <c r="A20">
        <v>20</v>
      </c>
      <c r="B20" t="s">
        <v>196</v>
      </c>
    </row>
    <row r="21" spans="1:2" x14ac:dyDescent="0.25">
      <c r="A21">
        <v>21</v>
      </c>
      <c r="B21" t="s">
        <v>197</v>
      </c>
    </row>
    <row r="22" spans="1:2" x14ac:dyDescent="0.25">
      <c r="A22">
        <v>22</v>
      </c>
      <c r="B22" t="s">
        <v>198</v>
      </c>
    </row>
    <row r="23" spans="1:2" x14ac:dyDescent="0.25">
      <c r="A23">
        <v>23</v>
      </c>
      <c r="B23" t="s">
        <v>199</v>
      </c>
    </row>
    <row r="24" spans="1:2" x14ac:dyDescent="0.25">
      <c r="A24">
        <v>24</v>
      </c>
      <c r="B24" t="s">
        <v>200</v>
      </c>
    </row>
    <row r="25" spans="1:2" x14ac:dyDescent="0.25">
      <c r="A25">
        <v>25</v>
      </c>
      <c r="B25" t="s">
        <v>201</v>
      </c>
    </row>
    <row r="26" spans="1:2" x14ac:dyDescent="0.25">
      <c r="A26">
        <v>26</v>
      </c>
      <c r="B26" t="s">
        <v>202</v>
      </c>
    </row>
    <row r="27" spans="1:2" x14ac:dyDescent="0.25">
      <c r="A27">
        <v>27</v>
      </c>
      <c r="B27" t="s">
        <v>203</v>
      </c>
    </row>
    <row r="28" spans="1:2" x14ac:dyDescent="0.25">
      <c r="A28">
        <v>28</v>
      </c>
      <c r="B28" t="s">
        <v>204</v>
      </c>
    </row>
    <row r="29" spans="1:2" x14ac:dyDescent="0.25">
      <c r="A29">
        <v>29</v>
      </c>
      <c r="B29" t="s">
        <v>205</v>
      </c>
    </row>
    <row r="30" spans="1:2" x14ac:dyDescent="0.25">
      <c r="A30">
        <v>30</v>
      </c>
      <c r="B30" t="s">
        <v>206</v>
      </c>
    </row>
    <row r="31" spans="1:2" x14ac:dyDescent="0.25">
      <c r="A31">
        <v>31</v>
      </c>
      <c r="B31" t="s">
        <v>207</v>
      </c>
    </row>
    <row r="32" spans="1:2" x14ac:dyDescent="0.25">
      <c r="A32">
        <v>32</v>
      </c>
      <c r="B32" t="s">
        <v>208</v>
      </c>
    </row>
    <row r="33" spans="1:2" x14ac:dyDescent="0.25">
      <c r="A33">
        <v>33</v>
      </c>
      <c r="B3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suplementaria 2</vt:lpstr>
      <vt:lpstr>Bibliografía de Tabla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floriensis</dc:creator>
  <cp:lastModifiedBy>NN</cp:lastModifiedBy>
  <dcterms:created xsi:type="dcterms:W3CDTF">2022-05-04T19:02:08Z</dcterms:created>
  <dcterms:modified xsi:type="dcterms:W3CDTF">2024-05-24T15:17:53Z</dcterms:modified>
</cp:coreProperties>
</file>