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os\2024\Santiago en proceso\2023\ENVIADO RMA\Revisores\Envio final RMA 2024\"/>
    </mc:Choice>
  </mc:AlternateContent>
  <xr:revisionPtr revIDLastSave="0" documentId="13_ncr:1_{826C8C8E-D5E4-4822-BDBF-77B823F747F8}" xr6:coauthVersionLast="43" xr6:coauthVersionMax="45" xr10:uidLastSave="{00000000-0000-0000-0000-000000000000}"/>
  <bookViews>
    <workbookView xWindow="-120" yWindow="-120" windowWidth="20730" windowHeight="11160" xr2:uid="{CB786752-D5BE-43E7-9A16-ED16E4A7CD0F}"/>
  </bookViews>
  <sheets>
    <sheet name="Tabla Suplementaria 1" sheetId="1" r:id="rId1"/>
    <sheet name="Bibliografía T S1" sheetId="2" r:id="rId2"/>
  </sheets>
  <definedNames>
    <definedName name="_ENREF_1" localSheetId="1">'Bibliografía T S1'!#REF!</definedName>
    <definedName name="_ENREF_10" localSheetId="1">'Bibliografía T S1'!#REF!</definedName>
    <definedName name="_ENREF_11" localSheetId="1">'Bibliografía T S1'!#REF!</definedName>
    <definedName name="_ENREF_12" localSheetId="1">'Bibliografía T S1'!#REF!</definedName>
    <definedName name="_ENREF_13" localSheetId="1">'Bibliografía T S1'!#REF!</definedName>
    <definedName name="_ENREF_14" localSheetId="1">'Bibliografía T S1'!#REF!</definedName>
    <definedName name="_ENREF_15" localSheetId="1">'Bibliografía T S1'!#REF!</definedName>
    <definedName name="_ENREF_16" localSheetId="1">'Bibliografía T S1'!#REF!</definedName>
    <definedName name="_ENREF_17" localSheetId="1">'Bibliografía T S1'!#REF!</definedName>
    <definedName name="_ENREF_18" localSheetId="1">'Bibliografía T S1'!#REF!</definedName>
    <definedName name="_ENREF_19" localSheetId="1">'Bibliografía T S1'!#REF!</definedName>
    <definedName name="_ENREF_2" localSheetId="1">'Bibliografía T S1'!#REF!</definedName>
    <definedName name="_ENREF_20" localSheetId="1">'Bibliografía T S1'!#REF!</definedName>
    <definedName name="_ENREF_21" localSheetId="1">'Bibliografía T S1'!#REF!</definedName>
    <definedName name="_ENREF_22" localSheetId="1">'Bibliografía T S1'!#REF!</definedName>
    <definedName name="_ENREF_23" localSheetId="1">'Bibliografía T S1'!#REF!</definedName>
    <definedName name="_ENREF_24" localSheetId="1">'Bibliografía T S1'!#REF!</definedName>
    <definedName name="_ENREF_25" localSheetId="1">'Bibliografía T S1'!#REF!</definedName>
    <definedName name="_ENREF_26" localSheetId="1">'Bibliografía T S1'!#REF!</definedName>
    <definedName name="_ENREF_27" localSheetId="1">'Bibliografía T S1'!#REF!</definedName>
    <definedName name="_ENREF_28" localSheetId="1">'Bibliografía T S1'!#REF!</definedName>
    <definedName name="_ENREF_29" localSheetId="1">'Bibliografía T S1'!#REF!</definedName>
    <definedName name="_ENREF_3" localSheetId="1">'Bibliografía T S1'!#REF!</definedName>
    <definedName name="_ENREF_30" localSheetId="1">'Bibliografía T S1'!#REF!</definedName>
    <definedName name="_ENREF_31" localSheetId="1">'Bibliografía T S1'!#REF!</definedName>
    <definedName name="_ENREF_32" localSheetId="1">'Bibliografía T S1'!#REF!</definedName>
    <definedName name="_ENREF_33" localSheetId="1">'Bibliografía T S1'!#REF!</definedName>
    <definedName name="_ENREF_34" localSheetId="1">'Bibliografía T S1'!#REF!</definedName>
    <definedName name="_ENREF_35" localSheetId="1">'Bibliografía T S1'!#REF!</definedName>
    <definedName name="_ENREF_36" localSheetId="1">'Bibliografía T S1'!#REF!</definedName>
    <definedName name="_ENREF_37" localSheetId="1">'Bibliografía T S1'!#REF!</definedName>
    <definedName name="_ENREF_38" localSheetId="1">'Bibliografía T S1'!#REF!</definedName>
    <definedName name="_ENREF_4" localSheetId="1">'Bibliografía T S1'!#REF!</definedName>
    <definedName name="_ENREF_5" localSheetId="1">'Bibliografía T S1'!#REF!</definedName>
    <definedName name="_ENREF_6" localSheetId="1">'Bibliografía T S1'!#REF!</definedName>
    <definedName name="_ENREF_7" localSheetId="1">'Bibliografía T S1'!#REF!</definedName>
    <definedName name="_ENREF_8" localSheetId="1">'Bibliografía T S1'!#REF!</definedName>
    <definedName name="_ENREF_9" localSheetId="1">'Bibliografía T S1'!#REF!</definedName>
    <definedName name="_xlnm._FilterDatabase" localSheetId="0" hidden="1">'Tabla Suplementaria 1'!$A$1:$AE$63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19" i="1" l="1"/>
  <c r="W19" i="1"/>
  <c r="N63" i="1"/>
  <c r="M63" i="1"/>
  <c r="L63" i="1"/>
  <c r="K63" i="1"/>
  <c r="J63" i="1"/>
  <c r="I63" i="1"/>
  <c r="H63" i="1"/>
  <c r="G63" i="1"/>
  <c r="F63" i="1"/>
  <c r="O62" i="1"/>
  <c r="Z62" i="1"/>
  <c r="O61" i="1"/>
  <c r="X61" i="1"/>
  <c r="O60" i="1"/>
  <c r="AC60" i="1"/>
  <c r="O59" i="1"/>
  <c r="Z59" i="1"/>
  <c r="AC58" i="1"/>
  <c r="AB58" i="1"/>
  <c r="AA58" i="1"/>
  <c r="Z58" i="1"/>
  <c r="Y58" i="1"/>
  <c r="X58" i="1"/>
  <c r="W58" i="1"/>
  <c r="V58" i="1"/>
  <c r="U58" i="1"/>
  <c r="O57" i="1"/>
  <c r="Z57" i="1"/>
  <c r="O56" i="1"/>
  <c r="Z56" i="1"/>
  <c r="O55" i="1"/>
  <c r="Z55" i="1"/>
  <c r="O54" i="1"/>
  <c r="Z54" i="1"/>
  <c r="O53" i="1"/>
  <c r="O52" i="1"/>
  <c r="Z52" i="1"/>
  <c r="O51" i="1"/>
  <c r="Y51" i="1"/>
  <c r="O50" i="1"/>
  <c r="Y50" i="1"/>
  <c r="O49" i="1"/>
  <c r="X49" i="1"/>
  <c r="O48" i="1"/>
  <c r="O47" i="1"/>
  <c r="Y47" i="1"/>
  <c r="O46" i="1"/>
  <c r="Y46" i="1"/>
  <c r="O45" i="1"/>
  <c r="O44" i="1"/>
  <c r="Y44" i="1"/>
  <c r="O43" i="1"/>
  <c r="AA43" i="1"/>
  <c r="O42" i="1"/>
  <c r="X42" i="1"/>
  <c r="O41" i="1"/>
  <c r="Z41" i="1"/>
  <c r="O40" i="1"/>
  <c r="AB40" i="1"/>
  <c r="O39" i="1"/>
  <c r="Z39" i="1"/>
  <c r="O38" i="1"/>
  <c r="O37" i="1"/>
  <c r="Z37" i="1"/>
  <c r="O36" i="1"/>
  <c r="AC36" i="1"/>
  <c r="O35" i="1"/>
  <c r="AA35" i="1"/>
  <c r="O34" i="1"/>
  <c r="X34" i="1"/>
  <c r="O33" i="1"/>
  <c r="AB33" i="1"/>
  <c r="O32" i="1"/>
  <c r="Y32" i="1"/>
  <c r="O31" i="1"/>
  <c r="Z31" i="1"/>
  <c r="O30" i="1"/>
  <c r="O29" i="1"/>
  <c r="Y29" i="1"/>
  <c r="O28" i="1"/>
  <c r="AA28" i="1"/>
  <c r="O27" i="1"/>
  <c r="O26" i="1"/>
  <c r="Y26" i="1"/>
  <c r="O25" i="1"/>
  <c r="AA25" i="1"/>
  <c r="O24" i="1"/>
  <c r="Z24" i="1"/>
  <c r="O23" i="1"/>
  <c r="AA23" i="1"/>
  <c r="O22" i="1"/>
  <c r="V22" i="1"/>
  <c r="O21" i="1"/>
  <c r="X21" i="1"/>
  <c r="O20" i="1"/>
  <c r="Z19" i="1"/>
  <c r="O18" i="1"/>
  <c r="AC18" i="1"/>
  <c r="O17" i="1"/>
  <c r="U17" i="1"/>
  <c r="O16" i="1"/>
  <c r="V16" i="1"/>
  <c r="O15" i="1"/>
  <c r="Z15" i="1"/>
  <c r="AC14" i="1"/>
  <c r="AB14" i="1"/>
  <c r="AA14" i="1"/>
  <c r="Z14" i="1"/>
  <c r="Y14" i="1"/>
  <c r="X14" i="1"/>
  <c r="W14" i="1"/>
  <c r="V14" i="1"/>
  <c r="U14" i="1"/>
  <c r="AC13" i="1"/>
  <c r="AB13" i="1"/>
  <c r="AA13" i="1"/>
  <c r="Z13" i="1"/>
  <c r="Y13" i="1"/>
  <c r="X13" i="1"/>
  <c r="W13" i="1"/>
  <c r="V13" i="1"/>
  <c r="U13" i="1"/>
  <c r="O12" i="1"/>
  <c r="Y12" i="1"/>
  <c r="O11" i="1"/>
  <c r="Y11" i="1"/>
  <c r="O10" i="1"/>
  <c r="O9" i="1"/>
  <c r="Y9" i="1"/>
  <c r="O8" i="1"/>
  <c r="AA8" i="1"/>
  <c r="O7" i="1"/>
  <c r="Z7" i="1"/>
  <c r="O6" i="1"/>
  <c r="AB6" i="1"/>
  <c r="O5" i="1"/>
  <c r="Y5" i="1"/>
  <c r="O4" i="1"/>
  <c r="Z4" i="1"/>
  <c r="O3" i="1"/>
  <c r="AB3" i="1"/>
  <c r="O2" i="1"/>
  <c r="Y2" i="1"/>
  <c r="X55" i="1"/>
  <c r="W4" i="1"/>
  <c r="Z25" i="1"/>
  <c r="X12" i="1"/>
  <c r="Y24" i="1"/>
  <c r="X39" i="1"/>
  <c r="Y49" i="1"/>
  <c r="Z29" i="1"/>
  <c r="Y39" i="1"/>
  <c r="V55" i="1"/>
  <c r="V12" i="1"/>
  <c r="X24" i="1"/>
  <c r="Z6" i="1"/>
  <c r="AC24" i="1"/>
  <c r="X32" i="1"/>
  <c r="W44" i="1"/>
  <c r="AB55" i="1"/>
  <c r="AB62" i="1"/>
  <c r="V4" i="1"/>
  <c r="AA6" i="1"/>
  <c r="AB32" i="1"/>
  <c r="V40" i="1"/>
  <c r="X44" i="1"/>
  <c r="Y62" i="1"/>
  <c r="Z44" i="1"/>
  <c r="AC4" i="1"/>
  <c r="W12" i="1"/>
  <c r="V24" i="1"/>
  <c r="AB25" i="1"/>
  <c r="W39" i="1"/>
  <c r="U55" i="1"/>
  <c r="Z16" i="1"/>
  <c r="U19" i="1"/>
  <c r="Z51" i="1"/>
  <c r="Z61" i="1"/>
  <c r="V9" i="1"/>
  <c r="AA41" i="1"/>
  <c r="X54" i="1"/>
  <c r="W57" i="1"/>
  <c r="AC62" i="1"/>
  <c r="Z2" i="1"/>
  <c r="V7" i="1"/>
  <c r="X9" i="1"/>
  <c r="Z11" i="1"/>
  <c r="AB12" i="1"/>
  <c r="AA17" i="1"/>
  <c r="X19" i="1"/>
  <c r="Y31" i="1"/>
  <c r="Z33" i="1"/>
  <c r="V37" i="1"/>
  <c r="V52" i="1"/>
  <c r="Y54" i="1"/>
  <c r="Y55" i="1"/>
  <c r="X57" i="1"/>
  <c r="Y59" i="1"/>
  <c r="U62" i="1"/>
  <c r="X11" i="1"/>
  <c r="AC47" i="1"/>
  <c r="V19" i="1"/>
  <c r="W7" i="1"/>
  <c r="Z9" i="1"/>
  <c r="AC17" i="1"/>
  <c r="AB19" i="1"/>
  <c r="X52" i="1"/>
  <c r="Y57" i="1"/>
  <c r="V62" i="1"/>
  <c r="U6" i="1"/>
  <c r="AC7" i="1"/>
  <c r="U12" i="1"/>
  <c r="AB15" i="1"/>
  <c r="W24" i="1"/>
  <c r="W29" i="1"/>
  <c r="V32" i="1"/>
  <c r="AA40" i="1"/>
  <c r="Z46" i="1"/>
  <c r="Y52" i="1"/>
  <c r="AA60" i="1"/>
  <c r="W62" i="1"/>
  <c r="AC21" i="1"/>
  <c r="AC42" i="1"/>
  <c r="AB50" i="1"/>
  <c r="AA4" i="1"/>
  <c r="Z5" i="1"/>
  <c r="AA7" i="1"/>
  <c r="X16" i="1"/>
  <c r="Z18" i="1"/>
  <c r="Y21" i="1"/>
  <c r="Z26" i="1"/>
  <c r="Y34" i="1"/>
  <c r="AB35" i="1"/>
  <c r="Y42" i="1"/>
  <c r="AB43" i="1"/>
  <c r="X47" i="1"/>
  <c r="X50" i="1"/>
  <c r="W59" i="1"/>
  <c r="U4" i="1"/>
  <c r="AB4" i="1"/>
  <c r="U7" i="1"/>
  <c r="AB7" i="1"/>
  <c r="W9" i="1"/>
  <c r="Y16" i="1"/>
  <c r="AB17" i="1"/>
  <c r="Z21" i="1"/>
  <c r="X29" i="1"/>
  <c r="X31" i="1"/>
  <c r="W32" i="1"/>
  <c r="Z34" i="1"/>
  <c r="AC35" i="1"/>
  <c r="U37" i="1"/>
  <c r="U40" i="1"/>
  <c r="Z42" i="1"/>
  <c r="Z47" i="1"/>
  <c r="Z49" i="1"/>
  <c r="Z50" i="1"/>
  <c r="X59" i="1"/>
  <c r="U60" i="1"/>
  <c r="AA62" i="1"/>
  <c r="AB34" i="1"/>
  <c r="AB16" i="1"/>
  <c r="V21" i="1"/>
  <c r="AB29" i="1"/>
  <c r="U34" i="1"/>
  <c r="X36" i="1"/>
  <c r="X37" i="1"/>
  <c r="V42" i="1"/>
  <c r="U50" i="1"/>
  <c r="AC50" i="1"/>
  <c r="AA59" i="1"/>
  <c r="AA3" i="1"/>
  <c r="X4" i="1"/>
  <c r="X5" i="1"/>
  <c r="X7" i="1"/>
  <c r="AB9" i="1"/>
  <c r="U16" i="1"/>
  <c r="X18" i="1"/>
  <c r="W21" i="1"/>
  <c r="W26" i="1"/>
  <c r="U29" i="1"/>
  <c r="AC29" i="1"/>
  <c r="AC32" i="1"/>
  <c r="V34" i="1"/>
  <c r="U35" i="1"/>
  <c r="Y36" i="1"/>
  <c r="Y37" i="1"/>
  <c r="W42" i="1"/>
  <c r="U43" i="1"/>
  <c r="V47" i="1"/>
  <c r="V50" i="1"/>
  <c r="U59" i="1"/>
  <c r="AB59" i="1"/>
  <c r="Y4" i="1"/>
  <c r="Y7" i="1"/>
  <c r="U9" i="1"/>
  <c r="AC9" i="1"/>
  <c r="AC12" i="1"/>
  <c r="Y18" i="1"/>
  <c r="Y19" i="1"/>
  <c r="X26" i="1"/>
  <c r="V29" i="1"/>
  <c r="U32" i="1"/>
  <c r="Z36" i="1"/>
  <c r="AB37" i="1"/>
  <c r="W47" i="1"/>
  <c r="W50" i="1"/>
  <c r="V59" i="1"/>
  <c r="AC59" i="1"/>
  <c r="Y61" i="1"/>
  <c r="X62" i="1"/>
  <c r="AA10" i="1"/>
  <c r="U10" i="1"/>
  <c r="Y10" i="1"/>
  <c r="W10" i="1"/>
  <c r="X10" i="1"/>
  <c r="AA30" i="1"/>
  <c r="U30" i="1"/>
  <c r="Y30" i="1"/>
  <c r="W30" i="1"/>
  <c r="X30" i="1"/>
  <c r="AA45" i="1"/>
  <c r="U45" i="1"/>
  <c r="Z45" i="1"/>
  <c r="Y45" i="1"/>
  <c r="X45" i="1"/>
  <c r="Y20" i="1"/>
  <c r="X20" i="1"/>
  <c r="AC20" i="1"/>
  <c r="W20" i="1"/>
  <c r="V20" i="1"/>
  <c r="AA27" i="1"/>
  <c r="U27" i="1"/>
  <c r="Z27" i="1"/>
  <c r="Y27" i="1"/>
  <c r="X27" i="1"/>
  <c r="Y38" i="1"/>
  <c r="X38" i="1"/>
  <c r="W38" i="1"/>
  <c r="AC38" i="1"/>
  <c r="V38" i="1"/>
  <c r="V45" i="1"/>
  <c r="Y53" i="1"/>
  <c r="Z53" i="1"/>
  <c r="V53" i="1"/>
  <c r="X53" i="1"/>
  <c r="W53" i="1"/>
  <c r="AC53" i="1"/>
  <c r="Y3" i="1"/>
  <c r="W3" i="1"/>
  <c r="X3" i="1"/>
  <c r="AC3" i="1"/>
  <c r="Z8" i="1"/>
  <c r="Z10" i="1"/>
  <c r="U20" i="1"/>
  <c r="U22" i="1"/>
  <c r="Z23" i="1"/>
  <c r="V27" i="1"/>
  <c r="Z28" i="1"/>
  <c r="Z30" i="1"/>
  <c r="U38" i="1"/>
  <c r="W45" i="1"/>
  <c r="AA48" i="1"/>
  <c r="U48" i="1"/>
  <c r="Y48" i="1"/>
  <c r="V48" i="1"/>
  <c r="X48" i="1"/>
  <c r="W48" i="1"/>
  <c r="AC48" i="1"/>
  <c r="U53" i="1"/>
  <c r="U3" i="1"/>
  <c r="Y6" i="1"/>
  <c r="AC6" i="1"/>
  <c r="X6" i="1"/>
  <c r="W6" i="1"/>
  <c r="AB10" i="1"/>
  <c r="Y17" i="1"/>
  <c r="Z17" i="1"/>
  <c r="X17" i="1"/>
  <c r="W17" i="1"/>
  <c r="Z20" i="1"/>
  <c r="W27" i="1"/>
  <c r="AB30" i="1"/>
  <c r="Y35" i="1"/>
  <c r="Z35" i="1"/>
  <c r="X35" i="1"/>
  <c r="W35" i="1"/>
  <c r="Z38" i="1"/>
  <c r="AC43" i="1"/>
  <c r="W43" i="1"/>
  <c r="Y43" i="1"/>
  <c r="V43" i="1"/>
  <c r="X43" i="1"/>
  <c r="AB45" i="1"/>
  <c r="Z48" i="1"/>
  <c r="AA53" i="1"/>
  <c r="Y56" i="1"/>
  <c r="X56" i="1"/>
  <c r="U56" i="1"/>
  <c r="W56" i="1"/>
  <c r="AC56" i="1"/>
  <c r="V56" i="1"/>
  <c r="AB56" i="1"/>
  <c r="AC8" i="1"/>
  <c r="W8" i="1"/>
  <c r="X8" i="1"/>
  <c r="U8" i="1"/>
  <c r="V8" i="1"/>
  <c r="AB8" i="1"/>
  <c r="Y23" i="1"/>
  <c r="W23" i="1"/>
  <c r="AB23" i="1"/>
  <c r="AC23" i="1"/>
  <c r="V23" i="1"/>
  <c r="U23" i="1"/>
  <c r="AC28" i="1"/>
  <c r="W28" i="1"/>
  <c r="X28" i="1"/>
  <c r="AB28" i="1"/>
  <c r="U28" i="1"/>
  <c r="V28" i="1"/>
  <c r="Y8" i="1"/>
  <c r="V10" i="1"/>
  <c r="AC22" i="1"/>
  <c r="W22" i="1"/>
  <c r="Z22" i="1"/>
  <c r="X22" i="1"/>
  <c r="Y22" i="1"/>
  <c r="X23" i="1"/>
  <c r="Y28" i="1"/>
  <c r="V30" i="1"/>
  <c r="AC2" i="1"/>
  <c r="W2" i="1"/>
  <c r="AB2" i="1"/>
  <c r="V2" i="1"/>
  <c r="AA2" i="1"/>
  <c r="U2" i="1"/>
  <c r="V3" i="1"/>
  <c r="AC10" i="1"/>
  <c r="AA15" i="1"/>
  <c r="U15" i="1"/>
  <c r="X15" i="1"/>
  <c r="AC15" i="1"/>
  <c r="W15" i="1"/>
  <c r="V15" i="1"/>
  <c r="AA20" i="1"/>
  <c r="AA22" i="1"/>
  <c r="AC25" i="1"/>
  <c r="W25" i="1"/>
  <c r="Y25" i="1"/>
  <c r="V25" i="1"/>
  <c r="X25" i="1"/>
  <c r="AB27" i="1"/>
  <c r="AC30" i="1"/>
  <c r="AA33" i="1"/>
  <c r="U33" i="1"/>
  <c r="X33" i="1"/>
  <c r="W33" i="1"/>
  <c r="AC33" i="1"/>
  <c r="V33" i="1"/>
  <c r="AA38" i="1"/>
  <c r="Y41" i="1"/>
  <c r="W41" i="1"/>
  <c r="U41" i="1"/>
  <c r="AC41" i="1"/>
  <c r="V41" i="1"/>
  <c r="AB41" i="1"/>
  <c r="AC45" i="1"/>
  <c r="AB48" i="1"/>
  <c r="AB53" i="1"/>
  <c r="O63" i="1"/>
  <c r="X2" i="1"/>
  <c r="Z3" i="1"/>
  <c r="AC5" i="1"/>
  <c r="W5" i="1"/>
  <c r="AA5" i="1"/>
  <c r="AB5" i="1"/>
  <c r="V5" i="1"/>
  <c r="U5" i="1"/>
  <c r="V6" i="1"/>
  <c r="Y15" i="1"/>
  <c r="V17" i="1"/>
  <c r="AB20" i="1"/>
  <c r="AB22" i="1"/>
  <c r="U25" i="1"/>
  <c r="AC27" i="1"/>
  <c r="Y33" i="1"/>
  <c r="V35" i="1"/>
  <c r="AB38" i="1"/>
  <c r="AC40" i="1"/>
  <c r="W40" i="1"/>
  <c r="Z40" i="1"/>
  <c r="Y40" i="1"/>
  <c r="X40" i="1"/>
  <c r="X41" i="1"/>
  <c r="Z43" i="1"/>
  <c r="AC46" i="1"/>
  <c r="W46" i="1"/>
  <c r="X46" i="1"/>
  <c r="AB46" i="1"/>
  <c r="AA46" i="1"/>
  <c r="V46" i="1"/>
  <c r="U46" i="1"/>
  <c r="AA56" i="1"/>
  <c r="AB60" i="1"/>
  <c r="V60" i="1"/>
  <c r="Z60" i="1"/>
  <c r="W60" i="1"/>
  <c r="Y60" i="1"/>
  <c r="X60" i="1"/>
  <c r="AA51" i="1"/>
  <c r="U51" i="1"/>
  <c r="AC11" i="1"/>
  <c r="W11" i="1"/>
  <c r="AB18" i="1"/>
  <c r="AC31" i="1"/>
  <c r="W31" i="1"/>
  <c r="AA31" i="1"/>
  <c r="AB36" i="1"/>
  <c r="AA44" i="1"/>
  <c r="AC49" i="1"/>
  <c r="W49" i="1"/>
  <c r="AA49" i="1"/>
  <c r="V51" i="1"/>
  <c r="AC51" i="1"/>
  <c r="AA54" i="1"/>
  <c r="U54" i="1"/>
  <c r="AB54" i="1"/>
  <c r="U61" i="1"/>
  <c r="AB61" i="1"/>
  <c r="AA9" i="1"/>
  <c r="U11" i="1"/>
  <c r="AB11" i="1"/>
  <c r="Z12" i="1"/>
  <c r="AC16" i="1"/>
  <c r="W16" i="1"/>
  <c r="AA16" i="1"/>
  <c r="V18" i="1"/>
  <c r="AA21" i="1"/>
  <c r="U21" i="1"/>
  <c r="AB21" i="1"/>
  <c r="U26" i="1"/>
  <c r="AB26" i="1"/>
  <c r="AA29" i="1"/>
  <c r="U31" i="1"/>
  <c r="AB31" i="1"/>
  <c r="Z32" i="1"/>
  <c r="AC34" i="1"/>
  <c r="W34" i="1"/>
  <c r="AA34" i="1"/>
  <c r="V36" i="1"/>
  <c r="AA39" i="1"/>
  <c r="U39" i="1"/>
  <c r="AB39" i="1"/>
  <c r="U44" i="1"/>
  <c r="AB44" i="1"/>
  <c r="AA47" i="1"/>
  <c r="U49" i="1"/>
  <c r="AB49" i="1"/>
  <c r="W51" i="1"/>
  <c r="AC52" i="1"/>
  <c r="W52" i="1"/>
  <c r="AA52" i="1"/>
  <c r="V54" i="1"/>
  <c r="AC54" i="1"/>
  <c r="AA57" i="1"/>
  <c r="U57" i="1"/>
  <c r="AB57" i="1"/>
  <c r="V61" i="1"/>
  <c r="AC61" i="1"/>
  <c r="AB51" i="1"/>
  <c r="AA61" i="1"/>
  <c r="AA11" i="1"/>
  <c r="AA18" i="1"/>
  <c r="U18" i="1"/>
  <c r="AA26" i="1"/>
  <c r="AA36" i="1"/>
  <c r="U36" i="1"/>
  <c r="V11" i="1"/>
  <c r="AA12" i="1"/>
  <c r="W18" i="1"/>
  <c r="AC19" i="1"/>
  <c r="AA19" i="1"/>
  <c r="AA24" i="1"/>
  <c r="U24" i="1"/>
  <c r="AB24" i="1"/>
  <c r="V26" i="1"/>
  <c r="AC26" i="1"/>
  <c r="V31" i="1"/>
  <c r="AA32" i="1"/>
  <c r="W36" i="1"/>
  <c r="AC37" i="1"/>
  <c r="W37" i="1"/>
  <c r="AA37" i="1"/>
  <c r="V39" i="1"/>
  <c r="AC39" i="1"/>
  <c r="AA42" i="1"/>
  <c r="U42" i="1"/>
  <c r="AB42" i="1"/>
  <c r="V44" i="1"/>
  <c r="AC44" i="1"/>
  <c r="U47" i="1"/>
  <c r="AB47" i="1"/>
  <c r="V49" i="1"/>
  <c r="AA50" i="1"/>
  <c r="X51" i="1"/>
  <c r="U52" i="1"/>
  <c r="AB52" i="1"/>
  <c r="W54" i="1"/>
  <c r="AC55" i="1"/>
  <c r="W55" i="1"/>
  <c r="AA55" i="1"/>
  <c r="V57" i="1"/>
  <c r="AC57" i="1"/>
  <c r="W61" i="1"/>
</calcChain>
</file>

<file path=xl/sharedStrings.xml><?xml version="1.0" encoding="utf-8"?>
<sst xmlns="http://schemas.openxmlformats.org/spreadsheetml/2006/main" count="448" uniqueCount="288">
  <si>
    <t>ID</t>
  </si>
  <si>
    <t>Y</t>
  </si>
  <si>
    <t>X</t>
  </si>
  <si>
    <t>Guanaco</t>
  </si>
  <si>
    <t>Aves</t>
  </si>
  <si>
    <t>Roedores</t>
  </si>
  <si>
    <t>Canidae</t>
  </si>
  <si>
    <t>Cetaceos</t>
  </si>
  <si>
    <t>Pinnipedos</t>
  </si>
  <si>
    <t>Peces</t>
  </si>
  <si>
    <t>Fextinta</t>
  </si>
  <si>
    <t>Introducida</t>
  </si>
  <si>
    <t>TOTAL</t>
  </si>
  <si>
    <t>Contexto</t>
  </si>
  <si>
    <t>Region</t>
  </si>
  <si>
    <t>Fechado</t>
  </si>
  <si>
    <t>FechMedia</t>
  </si>
  <si>
    <t>Lapsos</t>
  </si>
  <si>
    <t>IGuanaco</t>
  </si>
  <si>
    <t>IAves</t>
  </si>
  <si>
    <t>IRoedores</t>
  </si>
  <si>
    <t>ICanidae</t>
  </si>
  <si>
    <t>ICetaceos</t>
  </si>
  <si>
    <t>Ipinnipedos</t>
  </si>
  <si>
    <t>IPeces</t>
  </si>
  <si>
    <t>IFExtinta</t>
  </si>
  <si>
    <t>Ifintroducida</t>
  </si>
  <si>
    <t>Referencia</t>
  </si>
  <si>
    <t>Añopublicacion</t>
  </si>
  <si>
    <t>PC 3</t>
  </si>
  <si>
    <t>Punta Catalina 3</t>
  </si>
  <si>
    <t>Estratigrafia</t>
  </si>
  <si>
    <t>2380±40</t>
  </si>
  <si>
    <t>Massone y Torres 2004</t>
  </si>
  <si>
    <t>PB 7</t>
  </si>
  <si>
    <t>Punta Baja 7</t>
  </si>
  <si>
    <t>1210±40</t>
  </si>
  <si>
    <t>Morello et al. 2015; Calas 2009</t>
  </si>
  <si>
    <t>2005-2009</t>
  </si>
  <si>
    <t xml:space="preserve">ES 1              </t>
  </si>
  <si>
    <t xml:space="preserve">Espiritu Santo 1              </t>
  </si>
  <si>
    <t>Estepa Atlantica</t>
  </si>
  <si>
    <t>960±80</t>
  </si>
  <si>
    <t>Horwitz 1996-1998</t>
  </si>
  <si>
    <t xml:space="preserve">My 2             </t>
  </si>
  <si>
    <t xml:space="preserve">Myren 2             </t>
  </si>
  <si>
    <t>3910±70</t>
  </si>
  <si>
    <t>Prieto et al. 2007; Calas 2009</t>
  </si>
  <si>
    <t>CL talud</t>
  </si>
  <si>
    <t>Cabeza de León talud</t>
  </si>
  <si>
    <t>Superficie</t>
  </si>
  <si>
    <t>3770±80</t>
  </si>
  <si>
    <t>Martin y Borella 1999</t>
  </si>
  <si>
    <t>CL1</t>
  </si>
  <si>
    <t>Cabeza de León 1</t>
  </si>
  <si>
    <t>1100±95</t>
  </si>
  <si>
    <t>Borrero 1979 Muñoz 2002</t>
  </si>
  <si>
    <t>BE 1</t>
  </si>
  <si>
    <t>Bloque errático 1</t>
  </si>
  <si>
    <t>785±120</t>
  </si>
  <si>
    <t>Borrero y Casiraghi 1980</t>
  </si>
  <si>
    <t>SG 1</t>
  </si>
  <si>
    <t>San Genaro 1</t>
  </si>
  <si>
    <t>1070±80</t>
  </si>
  <si>
    <t>Horwitz 1995</t>
  </si>
  <si>
    <t>SG 2</t>
  </si>
  <si>
    <t>San Genaro 2</t>
  </si>
  <si>
    <t>380±70</t>
  </si>
  <si>
    <t>Ta14/88</t>
  </si>
  <si>
    <t>Tres Arroyos 14 88</t>
  </si>
  <si>
    <t>220±30</t>
  </si>
  <si>
    <t>Massone 2016</t>
  </si>
  <si>
    <t>TA 1 Va</t>
  </si>
  <si>
    <t>Tres Arroyos 1 Va</t>
  </si>
  <si>
    <t>10580±50</t>
  </si>
  <si>
    <t>Massone 1987, 2004</t>
  </si>
  <si>
    <t>Mon 20 I</t>
  </si>
  <si>
    <t>Monmouth 20 I</t>
  </si>
  <si>
    <t>2410±35</t>
  </si>
  <si>
    <t>Morello et al 2009, Sierpe 2020</t>
  </si>
  <si>
    <t>Mon 20 II</t>
  </si>
  <si>
    <t>Monmouth 20 II</t>
  </si>
  <si>
    <t>4230±40</t>
  </si>
  <si>
    <t>Ma32</t>
  </si>
  <si>
    <t>Marazzi 32</t>
  </si>
  <si>
    <t>560±35</t>
  </si>
  <si>
    <t>Sierpe et al. 2019; Sierpe 2020</t>
  </si>
  <si>
    <t>Ma 1 Inf</t>
  </si>
  <si>
    <t>Marazzi 1 Inferior</t>
  </si>
  <si>
    <t xml:space="preserve"> -8000+5500</t>
  </si>
  <si>
    <t>Calás 2009</t>
  </si>
  <si>
    <t>Ma1 Med</t>
  </si>
  <si>
    <t>Marazzi 1 Medio</t>
  </si>
  <si>
    <t>5440± 40</t>
  </si>
  <si>
    <t>Ma 1 Sup</t>
  </si>
  <si>
    <t>Marazzi 1 Superior</t>
  </si>
  <si>
    <t>635±35</t>
  </si>
  <si>
    <t>Pe 1</t>
  </si>
  <si>
    <t>Perro 1</t>
  </si>
  <si>
    <t>2984±37</t>
  </si>
  <si>
    <t>Santiago 2013</t>
  </si>
  <si>
    <t xml:space="preserve">Ma 2 90N/1E </t>
  </si>
  <si>
    <t xml:space="preserve">Marazzi 2 90N/1E </t>
  </si>
  <si>
    <t xml:space="preserve">2745±40 </t>
  </si>
  <si>
    <t>Massone et al. 2003; Calás y Lucero 2009</t>
  </si>
  <si>
    <t>2003-2009</t>
  </si>
  <si>
    <t xml:space="preserve">Ma 2 25N/35E </t>
  </si>
  <si>
    <t xml:space="preserve">Marazzi 2 25N/35E </t>
  </si>
  <si>
    <t>1965±40</t>
  </si>
  <si>
    <t>Ma 2 3C</t>
  </si>
  <si>
    <t>Marazzi 2 3C</t>
  </si>
  <si>
    <t>910±70</t>
  </si>
  <si>
    <t>A 3</t>
  </si>
  <si>
    <t>Avilés 3</t>
  </si>
  <si>
    <t>S/r</t>
  </si>
  <si>
    <t>RC 1</t>
  </si>
  <si>
    <t>Río Chico 1</t>
  </si>
  <si>
    <t>5828±26</t>
  </si>
  <si>
    <t>YC 1 oc</t>
  </si>
  <si>
    <t>Yowen Co 1 Oc</t>
  </si>
  <si>
    <t>4060±60</t>
  </si>
  <si>
    <t>Vázquez et al. 2016; Oría y Mari 2019</t>
  </si>
  <si>
    <t>Am 6</t>
  </si>
  <si>
    <t>Amalia 6</t>
  </si>
  <si>
    <t>Oría y Vázquez 2019</t>
  </si>
  <si>
    <t>YC 2oc</t>
  </si>
  <si>
    <t>Yowen Co 2 Oc</t>
  </si>
  <si>
    <t>3490±90</t>
  </si>
  <si>
    <t>YC 4oc</t>
  </si>
  <si>
    <t>Yowen Co 4 Oc</t>
  </si>
  <si>
    <t>960±60</t>
  </si>
  <si>
    <t>A 1</t>
  </si>
  <si>
    <t>Avilés 1</t>
  </si>
  <si>
    <t>1609±38</t>
  </si>
  <si>
    <t>Santiago y Oria 2007</t>
  </si>
  <si>
    <t>LA 2</t>
  </si>
  <si>
    <t>La Arcillosa 2</t>
  </si>
  <si>
    <t>5068±66</t>
  </si>
  <si>
    <t>Salemme et al. 2007; Salemme et al 2014</t>
  </si>
  <si>
    <t>2007-2014</t>
  </si>
  <si>
    <t>YC 3oc</t>
  </si>
  <si>
    <t>Yowen Co 3 Oc</t>
  </si>
  <si>
    <t xml:space="preserve">1020±50 </t>
  </si>
  <si>
    <t>Am 4</t>
  </si>
  <si>
    <t>Amalia 4</t>
  </si>
  <si>
    <t>3020±60</t>
  </si>
  <si>
    <t>Oría 2016</t>
  </si>
  <si>
    <t>ChP3</t>
  </si>
  <si>
    <t>Chacra Pafoy 3</t>
  </si>
  <si>
    <t>804±33</t>
  </si>
  <si>
    <t>LV 1 3 oc</t>
  </si>
  <si>
    <t>Las Vueltas 1 3 oc</t>
  </si>
  <si>
    <t>563±45</t>
  </si>
  <si>
    <t>Santiago 2010 Santiago y Salemme 2016</t>
  </si>
  <si>
    <t>LV 1 sup</t>
  </si>
  <si>
    <t>Las Vueltas 1 sup</t>
  </si>
  <si>
    <t>949±41</t>
  </si>
  <si>
    <t>Santiago y Salemme 2009</t>
  </si>
  <si>
    <t>LV 1 2 oc</t>
  </si>
  <si>
    <t>Las Vueltas 1 2 oc</t>
  </si>
  <si>
    <t>612±43</t>
  </si>
  <si>
    <t>Santiago 2013 Santiago y Salemme 2016</t>
  </si>
  <si>
    <t>LV 1 1 oc</t>
  </si>
  <si>
    <t>Las Vueltas 1 1 oc</t>
  </si>
  <si>
    <t>3220±54</t>
  </si>
  <si>
    <t>SJ 2</t>
  </si>
  <si>
    <t>San Julio 2</t>
  </si>
  <si>
    <t>Horwitz et al. 1993-94</t>
  </si>
  <si>
    <t>H 1</t>
  </si>
  <si>
    <t>Herradura 1</t>
  </si>
  <si>
    <t>Santiago y Oría 2007</t>
  </si>
  <si>
    <t>LB 1</t>
  </si>
  <si>
    <t>La Ballena 1</t>
  </si>
  <si>
    <t>Martucci 2016</t>
  </si>
  <si>
    <t>EC 1</t>
  </si>
  <si>
    <t>El Cochinero 1</t>
  </si>
  <si>
    <t>510±40</t>
  </si>
  <si>
    <t>LC 1</t>
  </si>
  <si>
    <t>Las Casitas 1</t>
  </si>
  <si>
    <t>S 19</t>
  </si>
  <si>
    <t>Ar 1</t>
  </si>
  <si>
    <t>Arturo 1</t>
  </si>
  <si>
    <t>434 ±43</t>
  </si>
  <si>
    <t>Oria y Salemme 2016</t>
  </si>
  <si>
    <t xml:space="preserve">TM H 1 </t>
  </si>
  <si>
    <t>Tres Marias  Hoyada 1 y 2</t>
  </si>
  <si>
    <t>Oria et al. 2010a</t>
  </si>
  <si>
    <t>TM H 3</t>
  </si>
  <si>
    <t>Tres Marias Hoyada 3</t>
  </si>
  <si>
    <t>TM H  4</t>
  </si>
  <si>
    <t>Tres Marias Hoyada  4</t>
  </si>
  <si>
    <t>MS</t>
  </si>
  <si>
    <t>Margen Sur</t>
  </si>
  <si>
    <t>1295±50</t>
  </si>
  <si>
    <t>Salemme et al. 2019</t>
  </si>
  <si>
    <t>CP53</t>
  </si>
  <si>
    <t>Cabo Peñas 53</t>
  </si>
  <si>
    <t>1650±60</t>
  </si>
  <si>
    <t>Santago et al.  2021</t>
  </si>
  <si>
    <t xml:space="preserve">PM 2 </t>
  </si>
  <si>
    <t xml:space="preserve">Punta Maria 2 </t>
  </si>
  <si>
    <t>Parque F. Costa</t>
  </si>
  <si>
    <t>300±100</t>
  </si>
  <si>
    <t>Borrero 1985; Borrero et al. 2008</t>
  </si>
  <si>
    <t>Ew 1</t>
  </si>
  <si>
    <t>Ewan 1</t>
  </si>
  <si>
    <t>Bosque Interior</t>
  </si>
  <si>
    <t>Camaros et al. 2009</t>
  </si>
  <si>
    <t>Ew 2 Est 1</t>
  </si>
  <si>
    <t>Ewan 2 Est 1</t>
  </si>
  <si>
    <t>M1</t>
  </si>
  <si>
    <t>Marina 1</t>
  </si>
  <si>
    <t>1800±250</t>
  </si>
  <si>
    <t>Mansur et al. 2000</t>
  </si>
  <si>
    <t>SP 6</t>
  </si>
  <si>
    <t>San Pablo 6</t>
  </si>
  <si>
    <t>Borrero y Lanata 1988</t>
  </si>
  <si>
    <t>SP 1</t>
  </si>
  <si>
    <t>San Pablo 1</t>
  </si>
  <si>
    <t>290±70</t>
  </si>
  <si>
    <t>SP 7</t>
  </si>
  <si>
    <t>San Pablo 7</t>
  </si>
  <si>
    <t>Ok XXI</t>
  </si>
  <si>
    <t>Okon XXI</t>
  </si>
  <si>
    <t>1344±38</t>
  </si>
  <si>
    <t>Bas y Lacrouts 2016 Negre et al. 2016</t>
  </si>
  <si>
    <t>ML A3</t>
  </si>
  <si>
    <t>Maria Luisa A3</t>
  </si>
  <si>
    <r>
      <t>1020</t>
    </r>
    <r>
      <rPr>
        <sz val="11"/>
        <color indexed="8"/>
        <rFont val="Times New Roman"/>
        <family val="1"/>
      </rPr>
      <t>±80</t>
    </r>
  </si>
  <si>
    <t>Borrero y Lanata 1988, Lanata 1995</t>
  </si>
  <si>
    <t>ML B5</t>
  </si>
  <si>
    <t>Maria Luisa B5</t>
  </si>
  <si>
    <r>
      <t>1110</t>
    </r>
    <r>
      <rPr>
        <sz val="11"/>
        <color indexed="8"/>
        <rFont val="Times New Roman"/>
        <family val="1"/>
      </rPr>
      <t>±60</t>
    </r>
  </si>
  <si>
    <t>Lanata 1995</t>
  </si>
  <si>
    <t>ML5</t>
  </si>
  <si>
    <t>Maria Luisa 5</t>
  </si>
  <si>
    <r>
      <t>360</t>
    </r>
    <r>
      <rPr>
        <sz val="11"/>
        <color indexed="8"/>
        <rFont val="Times New Roman"/>
        <family val="1"/>
      </rPr>
      <t>±50</t>
    </r>
  </si>
  <si>
    <t>ML7</t>
  </si>
  <si>
    <t>Maria Luisa 7</t>
  </si>
  <si>
    <r>
      <t>690</t>
    </r>
    <r>
      <rPr>
        <sz val="11"/>
        <color indexed="8"/>
        <rFont val="Times New Roman"/>
        <family val="1"/>
      </rPr>
      <t>±50</t>
    </r>
  </si>
  <si>
    <t>T XI</t>
  </si>
  <si>
    <t>Teis XI</t>
  </si>
  <si>
    <t>374±29</t>
  </si>
  <si>
    <t>T X</t>
  </si>
  <si>
    <t>Teis X</t>
  </si>
  <si>
    <t>Total</t>
  </si>
  <si>
    <t>Oría, J., &amp; Salemme, M. (2016). Oría, Jimena; Salemme, Mónica C.</t>
  </si>
  <si>
    <t xml:space="preserve">Bas, M., &amp; Lacrouts, A. (2017). El aprovechamiento de recursos faunísticos en la costa atlántica de Tierra del Fuego. Arqueología, 23 Dossier(3), 197-218. </t>
  </si>
  <si>
    <t xml:space="preserve">Borrero, L. A. (1979). Excavaciones en el alero "Cabeza de León" Isla Grande de Tierra del Fuego. Relaciones de la Sociedad Argentina de Antropología, 13, 255-271. </t>
  </si>
  <si>
    <t xml:space="preserve">Borrero, L. A. (1985). La Economía Prehistórica de los Habitantes del Norte de la Isla Grande de Tierra del Fuego. Tesis de Doctorado Tesis doctoral, UBA, Buenos Aires.   </t>
  </si>
  <si>
    <t xml:space="preserve">Borrero, L. A., &amp; Casiraghi, M. (1980). Excavaciones en el sitio Bloque Errático 1 (San Sebastián, Tierra del Fuego). Relaciones de la Sociedad Argentina de Antropología, XIV(1), 129-146. </t>
  </si>
  <si>
    <t xml:space="preserve">Borrero, L. A., &amp; Lanata, J. L. (1988). Estrategias adaptativas representadas en los sitios de Estancia María Luisa y Cabo San Pablo. Paper presented at the Precirculados IX Congreso Nacional de Arqueología Argentina. </t>
  </si>
  <si>
    <t xml:space="preserve">Calás, E. (2009). La subsistencia de los cazadores-recolectores terrestres del Holoceno Medio y Tardío en el norte de Tierra del Fuego.  Tesis de Licenciatura, Universidad de Chile, Santiago de Chile.   </t>
  </si>
  <si>
    <t>Camarós, E., Parmigiani, V., &amp; Verdún, E. (2009). Espacio ritual, espacio domestico: diferencias en uso del recurso faunístico en la sociedad Selk'nam. In M. Salemme, F. Santiago, M. Alvarez, E. Piana, M. Vázquez &amp; E. Mansur (Eds.), Arqueología de la Patagonia. Una mirada desde el último confín (Vol. II, pp. 667-675). Ushuaia: Editorial Utopías.</t>
  </si>
  <si>
    <t xml:space="preserve">Horwitz, V. (1995). Ocupaciones prehistóricas en el sur de Bahía San Sebastián (Tierra del Fuego, Argentina). Arqueología, 5, 105-136. </t>
  </si>
  <si>
    <t xml:space="preserve">Horwitz, V. (1996/1998). Espíritu Santo: primeros trabajos de campo en el extremo norte de la costa atlántica fueguina. Palimpsesto 5, 151-159. </t>
  </si>
  <si>
    <t xml:space="preserve">Lanata, J. L. (1995). Paisajes Arqueológicos y Propiedades del Registro en el Sudeste Fueguino. Doctoral Tesis doctoral, UBA, Buenos Aires.   </t>
  </si>
  <si>
    <t>Mansur, M. E., Martinioni, D., &amp; Lasa, A. (2000). La gestión de los recursos líticos en el sitio Marina I (zona central de Tierra del Fuego, Argentina). In J. B. Belardi, F. Carballo Marina &amp; S. Espinosa (Eds.), Desde el País de los Gigantes. Perspectivas Arqueológicas en Patagonia (Vol. I, pp. 57-72). Río Gallegos: UNPA.</t>
  </si>
  <si>
    <t>Martín, F. M., &amp; Borella, F. (1999). Tafonomía de Tierra del Fuego: reevaluación de la arqueología de Cabeza de León. In R. Goñi (Ed.), Soplando en el viento. III Jornadas de Arqueología de la Patagonia (pp. 439-451). Neuquén - Buenos Aires: Universidad Nacional del Comahue – Instituto Nacional de Antropología y Pensamiento Latinoamericano.</t>
  </si>
  <si>
    <t xml:space="preserve">Martucci, M. (2016). Heterogeneidad espacial en la Misión Salesiana Nuestra Señora de La Candelaria: Expresión de la identidad étnica Selk´nam durante el proceso de contacto interétnico (Río Grande, Tierra del Fuego). UNICEN, Olavarría.   </t>
  </si>
  <si>
    <t xml:space="preserve">Massone, M. (1987). Los cazadores paleoindios de Tres Arroyos (Tierra del Fuego). Anales del Instituto de la Patagonia (serie Ciencias Humanas), 17, 47-60. </t>
  </si>
  <si>
    <t xml:space="preserve">Massone, M. (2004). Los cazadores después del hielo. La cueva de Tres Arroyos en el contexto del poblamiento humano inicial de Fuego-Patagonia. Magister, Universidad de Chile.   </t>
  </si>
  <si>
    <t xml:space="preserve">Massone, M. (2016). Fuego,fogones y contextos arqueológicos de los cazadores-recolectores tardíos en el norte de Tierra del Fuego. UNICEN.   </t>
  </si>
  <si>
    <t xml:space="preserve">Massone, M., &amp; Torres, J. (2004). Pesas, peces y restos de cetáceos en el campamento de Punta Catalina 3 (2.300 años AP). Magallania, 32, 143-161. </t>
  </si>
  <si>
    <t>Morello, F., Borrero, L. A., Torres, J., Massone, M., Arroyo, M., McCulloch, R., . . . Bahamonde, G. (2009). Evaluando el registro arqueológico de Tierra del Fuego durante el Holoceno temprano y medio. In M. Salemme, F. Santiago, M. Álvarez, E. Piana, M. Vázquez &amp; E. Mansur (Eds.), Arqueología de la Patagonia Una mirada desde el último confín (Vol. II, pp. 1031-1047). Ushuaia: Editorial Utopías.</t>
  </si>
  <si>
    <t xml:space="preserve">Morello, F., Calás, E., Torres, J., Borella, F., San Román, M., Martín, F. M., . . . Massone, M. (2015). Punta Baxa 7: sitio arqueológico de la costa norte de Tierra del Fuego, Estrecho de Magallanes (Chile). Magallania, 43(2), 167-188. </t>
  </si>
  <si>
    <t xml:space="preserve">Muñoz, A. S. (2002). La explotación de Mamíferos por cazadores-recolectores terrestres de Tierra del Fuego. Tesis de Doctorado, UBA, Buenos Aires.   </t>
  </si>
  <si>
    <t xml:space="preserve">Negre, J., Álvarez, M., Pal, N., Bas, M., Briz Godino, I., Lacrouts, A., &amp; Lasa, A. (2016). Variabilidad espacial e intensidad de ocupación en sitios de cazadores-recolectores de la costa Atlántica de Tierra del Fuego (Argentina). Arqueología Iberoamericana, 32, 37–35. </t>
  </si>
  <si>
    <t>Oría, J. (2016). Movilidad y asentamiento en el interior de la estepa fueguina: la localidad Laguna Amalia. In F. Mena (Ed.), Arqueología de la Patagonia: de mar a mar (pp. 267-276). Santiago de Chile: Ñire negro.</t>
  </si>
  <si>
    <t>Oría, J., &amp; Mari, F. (2019). Resolución temporal y espacial en el sitio arqueológico Yowen Ko. Laguna Amalia (Tierra del Fuego). In J. G. Otero, A. Svoboda &amp; A. Banegas (Eds.), Arqueología de la Patagonia: el pasado en las arenas (pp. 409-420). Buenos Aires Altuna Impresiones.</t>
  </si>
  <si>
    <t xml:space="preserve">Visibilidad y preservación en Laguna Arturo, norte de Tierra del Fuego (Argentina). Un análisis geoarqueológico. intersecciones en Antropología, 4, 89-100. </t>
  </si>
  <si>
    <t xml:space="preserve">Oría, J., Salemme, M., Santiago, F., &amp; Montes, A. (2010). Localidad Tres Marías: un caso para evaluar la pérdida de información arqueológica por erosión eólica en la estepa fueguina. Cazadores-recolectores del Cono Sur, 4, 159-173. </t>
  </si>
  <si>
    <t xml:space="preserve">Oría, J., &amp; Vázquez, M. (2019). Aportes experimentales para calibrar el potencial de movimiento de restos óseos en la estepa fueguina. Cuadernos del Instituto Nacional de Antropología y Pensamiento Latinoamericano - Series Especiales, 7(2), 210-220. </t>
  </si>
  <si>
    <t xml:space="preserve">Prieto, A., Calás, E., Morello, F., &amp; Torres, J. (2007). El sitio arqueológico Myren 2, Tierra del Fuego, Chile. Magallania, 35(2), 89-103. </t>
  </si>
  <si>
    <t xml:space="preserve">Salemme, M., Bas, M., Bártoli, V., &amp; Santiago, F. (2019). La arqueofauna del sitio Margen Sur, Río Grande, Tierra del Fuego (Argentina). Cuadernos del Instituto Nacional de Antropología y Pensamiento Latinoamericano, 7(2), 232-244. </t>
  </si>
  <si>
    <t>Salemme, M., Bujalesky, G., &amp; Santiago, F. (2007). La Arcillosa 2: la ocupación humana durante el Holoceno medio en el Río Chico, Tierra del Fuego, Argentina. In F. Morello, M. Martinic, A. Prieto &amp; G. Bahamonde (Eds.), Arqueología de Fuego-Patagonia. Levantando piedras, desenterrando huesos... y develando arcanos (pp. 723-736). Punta Arenas (Chile): Ediciones CEQUA.</t>
  </si>
  <si>
    <t xml:space="preserve">Salemme, M., Santiago, F., &amp; Oría, J. (2014). La Arcillosa 2: Registro Zooarqueológico de la Ocupación Humana durante el Holoceno Medio, Tierra del Fuego, Argentina. Revista Chilena de Antropología, 29(1), 19-25. </t>
  </si>
  <si>
    <t>Santiago, F. (2013). La ocupación humana en el norte de Tierra del Fuego durante el Holoceno medio y tardío. Su vinculación con el paisaje. Ushuaia: Aguafuerte.</t>
  </si>
  <si>
    <t xml:space="preserve">Santiago, F., &amp; Oría, J. (2007). Lo que el viento no se llevó. Análisis de sitios de superficie en la estepa fueguina. Magallania, 35(2), 117-128. </t>
  </si>
  <si>
    <t>Santiago, F., &amp; Salemme, M. (2009). Las Vueltas 1: un sitio de matanza de guanacos del Holoceno Tardío en el norte de Tierra del Fuego (Argentina). In M. Salemme, F. Santiago, M. Álvarez, E. L. Piana, M. Vázquez &amp; M. E. Mansur (Eds.), Arqueología de Patagonia. Una mirada desde el último confín (Vol. I, pp. 785-804). Ushuaia: Editorial Utopías.</t>
  </si>
  <si>
    <t>Santiago, F., Salemme, M., Bártoli, V., Labrone, S., López, R., &amp; Colasurdo, B. (2021). Análisis de dos concheros del Holoceno tardío a partir de intervención estratigráfica y prospección geofísica (costa atlántica de tierra del fuego) XI Jornadas de Arqueología de la Patagonia. Libro de resúmenes (pp. 158). Puerto Montt: Universidad Austral de Chile.</t>
  </si>
  <si>
    <t>Santiago, F. C., &amp; Salemme, M. C. (2016). Guanaco hunting strategies in the northern plains of Tierra del Fuego, Argentina. Journal of Anthropological Archaeology, 43, 110-127. doi: 10.1016/j.jaa.2016.07.002</t>
  </si>
  <si>
    <t>Sierpe, V. (2020). Los artiodáctilos de Fuego-Patagonia (Chile): explotación alimenticia y su importancia en la tecnología ósea de los cazadores-recolectores del Holoceno medio y tardío. Oxford: BAR Publishing.</t>
  </si>
  <si>
    <t xml:space="preserve">Sierpe, V., Morello, F., Massone, M., &amp; Palacios, C. (2019). Procesamiento alimenticio y tecnológico de guanacos (Lama guanicoe) durante el Holoceno tardío: el caso del sitio costero Marazzi 32 (Tierra del Fuego, Chile). Intersecciones en Antropología 20(2), 225-239. </t>
  </si>
  <si>
    <t>Vázquez, M., Oría, J., &amp; Salemme, M. (2016). Acumulaciones óseas en estratigrafía en la estepa fueguina. Resolución e integridad en el sitio Yowen Ko IV Congreso Nacional de Zooarqueología, Abstracts (pp. 141). Ushuaia.</t>
  </si>
  <si>
    <t>Nombre completo</t>
  </si>
  <si>
    <t>Abreviatura</t>
  </si>
  <si>
    <t>Estepa Occidental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</si>
</sst>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>
    <font>
      <sz val="11"/>
      <color theme="1"/>
      <name val="Times New Roman"/>
      <family val="2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Arial Unicode MS"/>
      <family val="2"/>
    </font>
    <font>
      <sz val="11"/>
      <name val="Times New Roman"/>
      <family val="1"/>
    </font>
    <font>
      <sz val="11"/>
      <color indexed="8"/>
      <name val="Times New Roman"/>
      <family val="1"/>
    </font>
    <font>
      <sz val="8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 applyAlignment="1">
      <alignment horizontal="center"/>
    </xf>
    <xf numFmtId="49" fontId="2" fillId="2" borderId="0" xfId="0" applyNumberFormat="1" applyFont="1" applyFill="1"/>
    <xf numFmtId="0" fontId="3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left"/>
    </xf>
    <xf numFmtId="0" fontId="1" fillId="2" borderId="0" xfId="0" applyFont="1" applyFill="1"/>
    <xf numFmtId="0" fontId="0" fillId="2" borderId="0" xfId="0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49" fontId="4" fillId="2" borderId="0" xfId="0" applyNumberFormat="1" applyFont="1" applyFill="1"/>
    <xf numFmtId="0" fontId="1" fillId="2" borderId="0" xfId="0" applyFont="1" applyFill="1" applyAlignment="1">
      <alignment horizontal="left"/>
    </xf>
    <xf numFmtId="0" fontId="3" fillId="2" borderId="0" xfId="0" applyFont="1" applyFill="1"/>
    <xf numFmtId="0" fontId="0" fillId="2" borderId="0" xfId="0" applyFill="1"/>
    <xf numFmtId="0" fontId="7" fillId="2" borderId="0" xfId="0" applyFont="1" applyFill="1" applyAlignment="1">
      <alignment horizontal="center"/>
    </xf>
    <xf numFmtId="49" fontId="4" fillId="2" borderId="0" xfId="0" applyNumberFormat="1" applyFont="1" applyFill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9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6F2A4-3F0F-411E-92F8-5CDB8E68F8AF}">
  <dimension ref="A1:AE63"/>
  <sheetViews>
    <sheetView tabSelected="1" workbookViewId="0">
      <selection activeCell="I66" sqref="I66"/>
    </sheetView>
  </sheetViews>
  <sheetFormatPr baseColWidth="10" defaultRowHeight="15"/>
  <cols>
    <col min="1" max="1" width="3.140625" bestFit="1" customWidth="1"/>
    <col min="2" max="2" width="13.5703125" bestFit="1" customWidth="1"/>
    <col min="3" max="3" width="22.85546875" bestFit="1" customWidth="1"/>
    <col min="4" max="5" width="8" bestFit="1" customWidth="1"/>
    <col min="6" max="6" width="8.7109375" bestFit="1" customWidth="1"/>
    <col min="7" max="7" width="6" bestFit="1" customWidth="1"/>
    <col min="8" max="8" width="9.140625" bestFit="1" customWidth="1"/>
    <col min="9" max="9" width="8.140625" bestFit="1" customWidth="1"/>
    <col min="10" max="10" width="8.7109375" bestFit="1" customWidth="1"/>
    <col min="11" max="11" width="10.5703125" bestFit="1" customWidth="1"/>
    <col min="12" max="12" width="6" bestFit="1" customWidth="1"/>
    <col min="13" max="13" width="8" bestFit="1" customWidth="1"/>
    <col min="14" max="14" width="11.28515625" bestFit="1" customWidth="1"/>
    <col min="15" max="15" width="7.7109375" bestFit="1" customWidth="1"/>
    <col min="16" max="16" width="10.5703125" bestFit="1" customWidth="1"/>
    <col min="17" max="17" width="14" bestFit="1" customWidth="1"/>
    <col min="18" max="18" width="11.28515625" bestFit="1" customWidth="1"/>
    <col min="19" max="19" width="10.42578125" bestFit="1" customWidth="1"/>
    <col min="20" max="20" width="7.140625" bestFit="1" customWidth="1"/>
    <col min="21" max="21" width="9.5703125" bestFit="1" customWidth="1"/>
    <col min="22" max="22" width="5.85546875" bestFit="1" customWidth="1"/>
    <col min="23" max="23" width="9.85546875" bestFit="1" customWidth="1"/>
    <col min="24" max="24" width="8.85546875" bestFit="1" customWidth="1"/>
    <col min="25" max="25" width="9.42578125" bestFit="1" customWidth="1"/>
    <col min="26" max="26" width="11.28515625" bestFit="1" customWidth="1"/>
    <col min="27" max="27" width="6.42578125" bestFit="1" customWidth="1"/>
    <col min="28" max="28" width="9.140625" bestFit="1" customWidth="1"/>
    <col min="29" max="29" width="12.42578125" bestFit="1" customWidth="1"/>
    <col min="30" max="30" width="35.28515625" bestFit="1" customWidth="1"/>
    <col min="31" max="31" width="13.28515625" bestFit="1" customWidth="1"/>
  </cols>
  <sheetData>
    <row r="1" spans="1:31">
      <c r="A1" s="17" t="s">
        <v>0</v>
      </c>
      <c r="B1" s="2" t="s">
        <v>286</v>
      </c>
      <c r="C1" s="2" t="s">
        <v>285</v>
      </c>
      <c r="D1" s="11" t="s">
        <v>1</v>
      </c>
      <c r="E1" s="11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3" t="s">
        <v>21</v>
      </c>
      <c r="Y1" s="3" t="s">
        <v>22</v>
      </c>
      <c r="Z1" s="3" t="s">
        <v>23</v>
      </c>
      <c r="AA1" s="3" t="s">
        <v>24</v>
      </c>
      <c r="AB1" s="3" t="s">
        <v>25</v>
      </c>
      <c r="AC1" s="3" t="s">
        <v>26</v>
      </c>
      <c r="AD1" s="3" t="s">
        <v>27</v>
      </c>
      <c r="AE1" s="1" t="s">
        <v>28</v>
      </c>
    </row>
    <row r="2" spans="1:31">
      <c r="A2" s="5">
        <v>1</v>
      </c>
      <c r="B2" s="12" t="s">
        <v>29</v>
      </c>
      <c r="C2" s="12" t="s">
        <v>30</v>
      </c>
      <c r="D2" s="9">
        <v>4174664.1679000002</v>
      </c>
      <c r="E2" s="9">
        <v>2515427.7549999999</v>
      </c>
      <c r="F2" s="1">
        <v>37</v>
      </c>
      <c r="G2" s="1">
        <v>7</v>
      </c>
      <c r="H2" s="1">
        <v>0</v>
      </c>
      <c r="I2" s="1">
        <v>0</v>
      </c>
      <c r="J2" s="1">
        <v>4</v>
      </c>
      <c r="K2" s="1">
        <v>0</v>
      </c>
      <c r="L2" s="1">
        <v>524</v>
      </c>
      <c r="M2" s="1">
        <v>0</v>
      </c>
      <c r="N2" s="1">
        <v>0</v>
      </c>
      <c r="O2" s="1">
        <f t="shared" ref="O2:O12" si="0">SUM(F2:N2)</f>
        <v>572</v>
      </c>
      <c r="P2" s="1" t="s">
        <v>31</v>
      </c>
      <c r="Q2" s="1" t="s">
        <v>287</v>
      </c>
      <c r="R2" s="13" t="s">
        <v>32</v>
      </c>
      <c r="S2" s="1">
        <v>2359</v>
      </c>
      <c r="T2" s="1">
        <v>3</v>
      </c>
      <c r="U2" s="8">
        <f t="shared" ref="U2:AC2" si="1">F2/$O$2</f>
        <v>6.4685314685314688E-2</v>
      </c>
      <c r="V2" s="8">
        <f t="shared" si="1"/>
        <v>1.2237762237762238E-2</v>
      </c>
      <c r="W2" s="8">
        <f t="shared" si="1"/>
        <v>0</v>
      </c>
      <c r="X2" s="8">
        <f t="shared" si="1"/>
        <v>0</v>
      </c>
      <c r="Y2" s="8">
        <f t="shared" si="1"/>
        <v>6.993006993006993E-3</v>
      </c>
      <c r="Z2" s="8">
        <f t="shared" si="1"/>
        <v>0</v>
      </c>
      <c r="AA2" s="8">
        <f t="shared" si="1"/>
        <v>0.91608391608391604</v>
      </c>
      <c r="AB2" s="8">
        <f t="shared" si="1"/>
        <v>0</v>
      </c>
      <c r="AC2" s="8">
        <f t="shared" si="1"/>
        <v>0</v>
      </c>
      <c r="AD2" s="1" t="s">
        <v>33</v>
      </c>
      <c r="AE2" s="9">
        <v>2004</v>
      </c>
    </row>
    <row r="3" spans="1:31">
      <c r="A3" s="5">
        <v>2</v>
      </c>
      <c r="B3" s="12" t="s">
        <v>34</v>
      </c>
      <c r="C3" s="12" t="s">
        <v>35</v>
      </c>
      <c r="D3" s="9">
        <v>4172490.7477000002</v>
      </c>
      <c r="E3" s="9">
        <v>2459096.0578999999</v>
      </c>
      <c r="F3" s="1">
        <v>156</v>
      </c>
      <c r="G3" s="1">
        <v>295</v>
      </c>
      <c r="H3" s="1">
        <v>238</v>
      </c>
      <c r="I3" s="1">
        <v>9</v>
      </c>
      <c r="J3" s="1">
        <v>1</v>
      </c>
      <c r="K3" s="1">
        <v>2</v>
      </c>
      <c r="L3" s="1">
        <v>93</v>
      </c>
      <c r="M3" s="1">
        <v>0</v>
      </c>
      <c r="N3" s="1">
        <v>0</v>
      </c>
      <c r="O3" s="1">
        <f t="shared" si="0"/>
        <v>794</v>
      </c>
      <c r="P3" s="1" t="s">
        <v>31</v>
      </c>
      <c r="Q3" s="1" t="s">
        <v>287</v>
      </c>
      <c r="R3" s="13" t="s">
        <v>36</v>
      </c>
      <c r="S3" s="14">
        <v>1070</v>
      </c>
      <c r="T3" s="1">
        <v>4</v>
      </c>
      <c r="U3" s="8">
        <f>F3/$O$3</f>
        <v>0.19647355163727959</v>
      </c>
      <c r="V3" s="8">
        <f t="shared" ref="V3:AC3" si="2">G3/$O$3</f>
        <v>0.37153652392947101</v>
      </c>
      <c r="W3" s="8">
        <f t="shared" si="2"/>
        <v>0.29974811083123426</v>
      </c>
      <c r="X3" s="8">
        <f t="shared" si="2"/>
        <v>1.1335012594458438E-2</v>
      </c>
      <c r="Y3" s="8">
        <f t="shared" si="2"/>
        <v>1.2594458438287153E-3</v>
      </c>
      <c r="Z3" s="8">
        <f t="shared" si="2"/>
        <v>2.5188916876574307E-3</v>
      </c>
      <c r="AA3" s="8">
        <f t="shared" si="2"/>
        <v>0.11712846347607053</v>
      </c>
      <c r="AB3" s="8">
        <f t="shared" si="2"/>
        <v>0</v>
      </c>
      <c r="AC3" s="8">
        <f t="shared" si="2"/>
        <v>0</v>
      </c>
      <c r="AD3" s="1" t="s">
        <v>37</v>
      </c>
      <c r="AE3" s="9" t="s">
        <v>38</v>
      </c>
    </row>
    <row r="4" spans="1:31">
      <c r="A4" s="5">
        <v>3</v>
      </c>
      <c r="B4" s="15" t="s">
        <v>39</v>
      </c>
      <c r="C4" s="15" t="s">
        <v>40</v>
      </c>
      <c r="D4" s="9">
        <v>4163505.7546000001</v>
      </c>
      <c r="E4" s="9">
        <v>2527410.4064000002</v>
      </c>
      <c r="F4" s="1">
        <v>53</v>
      </c>
      <c r="G4" s="1">
        <v>10</v>
      </c>
      <c r="H4" s="1">
        <v>27</v>
      </c>
      <c r="I4" s="1">
        <v>5</v>
      </c>
      <c r="J4" s="1">
        <v>1</v>
      </c>
      <c r="K4" s="1">
        <v>3</v>
      </c>
      <c r="L4" s="1">
        <v>3</v>
      </c>
      <c r="M4" s="1">
        <v>0</v>
      </c>
      <c r="N4" s="1">
        <v>0</v>
      </c>
      <c r="O4" s="1">
        <f t="shared" si="0"/>
        <v>102</v>
      </c>
      <c r="P4" s="1" t="s">
        <v>31</v>
      </c>
      <c r="Q4" s="1" t="s">
        <v>41</v>
      </c>
      <c r="R4" s="13" t="s">
        <v>42</v>
      </c>
      <c r="S4" s="1">
        <v>831</v>
      </c>
      <c r="T4" s="1">
        <v>4</v>
      </c>
      <c r="U4" s="8">
        <f>F4/$O$4</f>
        <v>0.51960784313725494</v>
      </c>
      <c r="V4" s="8">
        <f t="shared" ref="V4:AC4" si="3">G4/$O$4</f>
        <v>9.8039215686274508E-2</v>
      </c>
      <c r="W4" s="8">
        <f t="shared" si="3"/>
        <v>0.26470588235294118</v>
      </c>
      <c r="X4" s="8">
        <f t="shared" si="3"/>
        <v>4.9019607843137254E-2</v>
      </c>
      <c r="Y4" s="8">
        <f t="shared" si="3"/>
        <v>9.8039215686274508E-3</v>
      </c>
      <c r="Z4" s="8">
        <f t="shared" si="3"/>
        <v>2.9411764705882353E-2</v>
      </c>
      <c r="AA4" s="8">
        <f t="shared" si="3"/>
        <v>2.9411764705882353E-2</v>
      </c>
      <c r="AB4" s="8">
        <f t="shared" si="3"/>
        <v>0</v>
      </c>
      <c r="AC4" s="8">
        <f t="shared" si="3"/>
        <v>0</v>
      </c>
      <c r="AD4" s="1" t="s">
        <v>43</v>
      </c>
      <c r="AE4" s="9">
        <v>1998</v>
      </c>
    </row>
    <row r="5" spans="1:31">
      <c r="A5" s="5">
        <v>4</v>
      </c>
      <c r="B5" s="15" t="s">
        <v>44</v>
      </c>
      <c r="C5" s="15" t="s">
        <v>45</v>
      </c>
      <c r="D5" s="9">
        <v>4099472.6234000004</v>
      </c>
      <c r="E5" s="9">
        <v>2466801.0252</v>
      </c>
      <c r="F5" s="1">
        <v>416</v>
      </c>
      <c r="G5" s="1">
        <v>0</v>
      </c>
      <c r="H5" s="1">
        <v>2</v>
      </c>
      <c r="I5" s="1">
        <v>8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f t="shared" si="0"/>
        <v>426</v>
      </c>
      <c r="P5" s="1" t="s">
        <v>31</v>
      </c>
      <c r="Q5" s="1" t="s">
        <v>287</v>
      </c>
      <c r="R5" s="13" t="s">
        <v>46</v>
      </c>
      <c r="S5" s="7">
        <v>4287</v>
      </c>
      <c r="T5" s="1">
        <v>2</v>
      </c>
      <c r="U5" s="8">
        <f>F5/$O$5</f>
        <v>0.97652582159624413</v>
      </c>
      <c r="V5" s="8">
        <f t="shared" ref="V5:AC5" si="4">G5/$O$5</f>
        <v>0</v>
      </c>
      <c r="W5" s="8">
        <f t="shared" si="4"/>
        <v>4.6948356807511738E-3</v>
      </c>
      <c r="X5" s="8">
        <f t="shared" si="4"/>
        <v>1.8779342723004695E-2</v>
      </c>
      <c r="Y5" s="8">
        <f t="shared" si="4"/>
        <v>0</v>
      </c>
      <c r="Z5" s="8">
        <f t="shared" si="4"/>
        <v>0</v>
      </c>
      <c r="AA5" s="8">
        <f t="shared" si="4"/>
        <v>0</v>
      </c>
      <c r="AB5" s="8">
        <f t="shared" si="4"/>
        <v>0</v>
      </c>
      <c r="AC5" s="8">
        <f t="shared" si="4"/>
        <v>0</v>
      </c>
      <c r="AD5" s="1" t="s">
        <v>47</v>
      </c>
      <c r="AE5" s="9">
        <v>2007</v>
      </c>
    </row>
    <row r="6" spans="1:31">
      <c r="A6" s="5">
        <v>5</v>
      </c>
      <c r="B6" s="16" t="s">
        <v>48</v>
      </c>
      <c r="C6" s="16" t="s">
        <v>49</v>
      </c>
      <c r="D6" s="9">
        <v>4092727</v>
      </c>
      <c r="E6" s="9">
        <v>2529617</v>
      </c>
      <c r="F6" s="1">
        <v>1240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f t="shared" si="0"/>
        <v>1240</v>
      </c>
      <c r="P6" s="1" t="s">
        <v>50</v>
      </c>
      <c r="Q6" s="1" t="s">
        <v>41</v>
      </c>
      <c r="R6" s="1" t="s">
        <v>51</v>
      </c>
      <c r="S6" s="7">
        <v>4084</v>
      </c>
      <c r="T6" s="1">
        <v>2</v>
      </c>
      <c r="U6" s="8">
        <f>F6/$O$6</f>
        <v>1</v>
      </c>
      <c r="V6" s="8">
        <f t="shared" ref="V6:AC6" si="5">G6/$O$6</f>
        <v>0</v>
      </c>
      <c r="W6" s="8">
        <f t="shared" si="5"/>
        <v>0</v>
      </c>
      <c r="X6" s="8">
        <f t="shared" si="5"/>
        <v>0</v>
      </c>
      <c r="Y6" s="8">
        <f t="shared" si="5"/>
        <v>0</v>
      </c>
      <c r="Z6" s="8">
        <f t="shared" si="5"/>
        <v>0</v>
      </c>
      <c r="AA6" s="8">
        <f t="shared" si="5"/>
        <v>0</v>
      </c>
      <c r="AB6" s="8">
        <f t="shared" si="5"/>
        <v>0</v>
      </c>
      <c r="AC6" s="8">
        <f t="shared" si="5"/>
        <v>0</v>
      </c>
      <c r="AD6" s="1" t="s">
        <v>52</v>
      </c>
      <c r="AE6" s="9">
        <v>1999</v>
      </c>
    </row>
    <row r="7" spans="1:31">
      <c r="A7" s="5">
        <v>6</v>
      </c>
      <c r="B7" s="16" t="s">
        <v>53</v>
      </c>
      <c r="C7" s="16" t="s">
        <v>54</v>
      </c>
      <c r="D7" s="9">
        <v>4092606</v>
      </c>
      <c r="E7" s="9">
        <v>2528913</v>
      </c>
      <c r="F7" s="1">
        <v>13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f t="shared" si="0"/>
        <v>13</v>
      </c>
      <c r="P7" s="1" t="s">
        <v>31</v>
      </c>
      <c r="Q7" s="1" t="s">
        <v>41</v>
      </c>
      <c r="R7" s="13" t="s">
        <v>55</v>
      </c>
      <c r="S7" s="7">
        <v>965</v>
      </c>
      <c r="T7" s="1">
        <v>4</v>
      </c>
      <c r="U7" s="8">
        <f>F7/$O$7</f>
        <v>1</v>
      </c>
      <c r="V7" s="8">
        <f t="shared" ref="V7:AC7" si="6">G7/$O$7</f>
        <v>0</v>
      </c>
      <c r="W7" s="8">
        <f t="shared" si="6"/>
        <v>0</v>
      </c>
      <c r="X7" s="8">
        <f t="shared" si="6"/>
        <v>0</v>
      </c>
      <c r="Y7" s="8">
        <f t="shared" si="6"/>
        <v>0</v>
      </c>
      <c r="Z7" s="8">
        <f t="shared" si="6"/>
        <v>0</v>
      </c>
      <c r="AA7" s="8">
        <f t="shared" si="6"/>
        <v>0</v>
      </c>
      <c r="AB7" s="8">
        <f t="shared" si="6"/>
        <v>0</v>
      </c>
      <c r="AC7" s="8">
        <f t="shared" si="6"/>
        <v>0</v>
      </c>
      <c r="AD7" s="1" t="s">
        <v>56</v>
      </c>
      <c r="AE7" s="9">
        <v>1979</v>
      </c>
    </row>
    <row r="8" spans="1:31">
      <c r="A8" s="5">
        <v>7</v>
      </c>
      <c r="B8" s="15" t="s">
        <v>57</v>
      </c>
      <c r="C8" s="15" t="s">
        <v>58</v>
      </c>
      <c r="D8" s="9">
        <v>4092398.9358000001</v>
      </c>
      <c r="E8" s="9">
        <v>2529380.5378</v>
      </c>
      <c r="F8" s="1">
        <v>30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f t="shared" si="0"/>
        <v>30</v>
      </c>
      <c r="P8" s="1" t="s">
        <v>31</v>
      </c>
      <c r="Q8" s="1" t="s">
        <v>41</v>
      </c>
      <c r="R8" s="13" t="s">
        <v>59</v>
      </c>
      <c r="S8" s="7">
        <v>691</v>
      </c>
      <c r="T8" s="1">
        <v>4</v>
      </c>
      <c r="U8" s="8">
        <f>F8/$O$8</f>
        <v>1</v>
      </c>
      <c r="V8" s="8">
        <f t="shared" ref="V8:AC8" si="7">G8/$O$8</f>
        <v>0</v>
      </c>
      <c r="W8" s="8">
        <f t="shared" si="7"/>
        <v>0</v>
      </c>
      <c r="X8" s="8">
        <f t="shared" si="7"/>
        <v>0</v>
      </c>
      <c r="Y8" s="8">
        <f t="shared" si="7"/>
        <v>0</v>
      </c>
      <c r="Z8" s="8">
        <f t="shared" si="7"/>
        <v>0</v>
      </c>
      <c r="AA8" s="8">
        <f t="shared" si="7"/>
        <v>0</v>
      </c>
      <c r="AB8" s="8">
        <f t="shared" si="7"/>
        <v>0</v>
      </c>
      <c r="AC8" s="8">
        <f t="shared" si="7"/>
        <v>0</v>
      </c>
      <c r="AD8" s="1" t="s">
        <v>60</v>
      </c>
      <c r="AE8" s="9">
        <v>1980</v>
      </c>
    </row>
    <row r="9" spans="1:31">
      <c r="A9" s="5">
        <v>8</v>
      </c>
      <c r="B9" s="15" t="s">
        <v>61</v>
      </c>
      <c r="C9" s="15" t="s">
        <v>62</v>
      </c>
      <c r="D9" s="9">
        <v>4091179.3306</v>
      </c>
      <c r="E9" s="9">
        <v>2547894.9771000003</v>
      </c>
      <c r="F9" s="1">
        <v>9</v>
      </c>
      <c r="G9" s="1">
        <v>35</v>
      </c>
      <c r="H9" s="1">
        <v>58</v>
      </c>
      <c r="I9" s="1">
        <v>13</v>
      </c>
      <c r="J9" s="1">
        <v>1</v>
      </c>
      <c r="K9" s="1">
        <v>17</v>
      </c>
      <c r="L9" s="1">
        <v>464</v>
      </c>
      <c r="M9" s="1">
        <v>0</v>
      </c>
      <c r="N9" s="1">
        <v>0</v>
      </c>
      <c r="O9" s="1">
        <f t="shared" si="0"/>
        <v>597</v>
      </c>
      <c r="P9" s="1" t="s">
        <v>31</v>
      </c>
      <c r="Q9" s="1" t="s">
        <v>41</v>
      </c>
      <c r="R9" s="13" t="s">
        <v>63</v>
      </c>
      <c r="S9" s="7">
        <v>930</v>
      </c>
      <c r="T9" s="1">
        <v>4</v>
      </c>
      <c r="U9" s="8">
        <f>F9/$O$9</f>
        <v>1.507537688442211E-2</v>
      </c>
      <c r="V9" s="8">
        <f t="shared" ref="V9:AC9" si="8">G9/$O$9</f>
        <v>5.8626465661641543E-2</v>
      </c>
      <c r="W9" s="8">
        <f t="shared" si="8"/>
        <v>9.7152428810720268E-2</v>
      </c>
      <c r="X9" s="8">
        <f t="shared" si="8"/>
        <v>2.1775544388609715E-2</v>
      </c>
      <c r="Y9" s="8">
        <f t="shared" si="8"/>
        <v>1.6750418760469012E-3</v>
      </c>
      <c r="Z9" s="8">
        <f t="shared" si="8"/>
        <v>2.8475711892797319E-2</v>
      </c>
      <c r="AA9" s="8">
        <f t="shared" si="8"/>
        <v>0.77721943048576214</v>
      </c>
      <c r="AB9" s="8">
        <f t="shared" si="8"/>
        <v>0</v>
      </c>
      <c r="AC9" s="8">
        <f t="shared" si="8"/>
        <v>0</v>
      </c>
      <c r="AD9" s="1" t="s">
        <v>64</v>
      </c>
      <c r="AE9" s="9">
        <v>1995</v>
      </c>
    </row>
    <row r="10" spans="1:31">
      <c r="A10" s="5">
        <v>9</v>
      </c>
      <c r="B10" s="15" t="s">
        <v>65</v>
      </c>
      <c r="C10" s="15" t="s">
        <v>66</v>
      </c>
      <c r="D10" s="9">
        <v>4091109.5855</v>
      </c>
      <c r="E10" s="9">
        <v>2547757.9972000001</v>
      </c>
      <c r="F10" s="1">
        <v>15</v>
      </c>
      <c r="G10" s="1">
        <v>4</v>
      </c>
      <c r="H10" s="1">
        <v>40</v>
      </c>
      <c r="I10" s="1">
        <v>0</v>
      </c>
      <c r="J10" s="1">
        <v>1</v>
      </c>
      <c r="K10" s="1">
        <v>9</v>
      </c>
      <c r="L10" s="1">
        <v>44</v>
      </c>
      <c r="M10" s="1">
        <v>0</v>
      </c>
      <c r="N10" s="1">
        <v>0</v>
      </c>
      <c r="O10" s="1">
        <f t="shared" si="0"/>
        <v>113</v>
      </c>
      <c r="P10" s="1" t="s">
        <v>31</v>
      </c>
      <c r="Q10" s="1" t="s">
        <v>41</v>
      </c>
      <c r="R10" s="13" t="s">
        <v>67</v>
      </c>
      <c r="S10" s="1">
        <v>397</v>
      </c>
      <c r="T10" s="1">
        <v>4</v>
      </c>
      <c r="U10" s="8">
        <f>F10/O10</f>
        <v>0.13274336283185842</v>
      </c>
      <c r="V10" s="8">
        <f>G10/O10</f>
        <v>3.5398230088495575E-2</v>
      </c>
      <c r="W10" s="8">
        <f>H10/O10</f>
        <v>0.35398230088495575</v>
      </c>
      <c r="X10" s="8">
        <f>I10/O10</f>
        <v>0</v>
      </c>
      <c r="Y10" s="8">
        <f>J10/$O$10</f>
        <v>8.8495575221238937E-3</v>
      </c>
      <c r="Z10" s="8">
        <f t="shared" ref="Z10:AC10" si="9">K10/$O$10</f>
        <v>7.9646017699115043E-2</v>
      </c>
      <c r="AA10" s="8">
        <f t="shared" si="9"/>
        <v>0.38938053097345132</v>
      </c>
      <c r="AB10" s="8">
        <f t="shared" si="9"/>
        <v>0</v>
      </c>
      <c r="AC10" s="8">
        <f t="shared" si="9"/>
        <v>0</v>
      </c>
      <c r="AD10" s="1" t="s">
        <v>64</v>
      </c>
      <c r="AE10" s="9">
        <v>1995</v>
      </c>
    </row>
    <row r="11" spans="1:31">
      <c r="A11" s="5">
        <v>10</v>
      </c>
      <c r="B11" s="16" t="s">
        <v>68</v>
      </c>
      <c r="C11" s="16" t="s">
        <v>69</v>
      </c>
      <c r="D11" s="9">
        <v>4087250</v>
      </c>
      <c r="E11" s="9">
        <v>2513418</v>
      </c>
      <c r="F11" s="1">
        <v>22</v>
      </c>
      <c r="G11" s="1">
        <v>0</v>
      </c>
      <c r="H11" s="1">
        <v>39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23</v>
      </c>
      <c r="O11" s="1">
        <f t="shared" si="0"/>
        <v>84</v>
      </c>
      <c r="P11" s="1" t="s">
        <v>31</v>
      </c>
      <c r="Q11" s="1" t="s">
        <v>287</v>
      </c>
      <c r="R11" s="1" t="s">
        <v>70</v>
      </c>
      <c r="S11" s="7">
        <v>195</v>
      </c>
      <c r="T11" s="1">
        <v>4</v>
      </c>
      <c r="U11" s="8">
        <f>F11/O11</f>
        <v>0.26190476190476192</v>
      </c>
      <c r="V11" s="8">
        <f t="shared" ref="V11:V61" si="10">G11/O11</f>
        <v>0</v>
      </c>
      <c r="W11" s="8">
        <f t="shared" ref="W11:W62" si="11">H11/O11</f>
        <v>0.4642857142857143</v>
      </c>
      <c r="X11" s="8">
        <f t="shared" ref="X11:X62" si="12">I11/O11</f>
        <v>0</v>
      </c>
      <c r="Y11" s="8">
        <f>J11/$O$11</f>
        <v>0</v>
      </c>
      <c r="Z11" s="8">
        <f t="shared" ref="Z11:AA11" si="13">K11/$O$11</f>
        <v>0</v>
      </c>
      <c r="AA11" s="8">
        <f t="shared" si="13"/>
        <v>0</v>
      </c>
      <c r="AB11" s="8">
        <f>M11/$O$11</f>
        <v>0</v>
      </c>
      <c r="AC11" s="8">
        <f>N11/$O$11</f>
        <v>0.27380952380952384</v>
      </c>
      <c r="AD11" s="1" t="s">
        <v>71</v>
      </c>
      <c r="AE11" s="9">
        <v>2017</v>
      </c>
    </row>
    <row r="12" spans="1:31">
      <c r="A12" s="5">
        <v>11</v>
      </c>
      <c r="B12" s="5" t="s">
        <v>72</v>
      </c>
      <c r="C12" s="5" t="s">
        <v>73</v>
      </c>
      <c r="D12" s="9">
        <v>4084883</v>
      </c>
      <c r="E12" s="9">
        <v>2516523</v>
      </c>
      <c r="F12" s="1">
        <v>54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47</v>
      </c>
      <c r="N12" s="1">
        <v>0</v>
      </c>
      <c r="O12" s="1">
        <f t="shared" si="0"/>
        <v>101</v>
      </c>
      <c r="P12" s="1" t="s">
        <v>31</v>
      </c>
      <c r="Q12" s="1" t="s">
        <v>287</v>
      </c>
      <c r="R12" s="1" t="s">
        <v>74</v>
      </c>
      <c r="S12" s="7">
        <v>12511</v>
      </c>
      <c r="T12" s="1">
        <v>1</v>
      </c>
      <c r="U12" s="8">
        <f t="shared" ref="U12:U62" si="14">F12/O12</f>
        <v>0.53465346534653468</v>
      </c>
      <c r="V12" s="8">
        <f t="shared" si="10"/>
        <v>0</v>
      </c>
      <c r="W12" s="8">
        <f t="shared" si="11"/>
        <v>0</v>
      </c>
      <c r="X12" s="8">
        <f t="shared" si="12"/>
        <v>0</v>
      </c>
      <c r="Y12" s="8">
        <f>J12/O12</f>
        <v>0</v>
      </c>
      <c r="Z12" s="8">
        <f>K12/O12</f>
        <v>0</v>
      </c>
      <c r="AA12" s="8">
        <f>L12/O12</f>
        <v>0</v>
      </c>
      <c r="AB12" s="8">
        <f>M12/O12</f>
        <v>0.46534653465346537</v>
      </c>
      <c r="AC12" s="8">
        <f>N12/O12</f>
        <v>0</v>
      </c>
      <c r="AD12" s="1" t="s">
        <v>75</v>
      </c>
      <c r="AE12" s="9">
        <v>1987</v>
      </c>
    </row>
    <row r="13" spans="1:31">
      <c r="A13" s="5">
        <v>12</v>
      </c>
      <c r="B13" s="16" t="s">
        <v>76</v>
      </c>
      <c r="C13" s="16" t="s">
        <v>77</v>
      </c>
      <c r="D13" s="9">
        <v>4084341</v>
      </c>
      <c r="E13" s="9">
        <v>2404839</v>
      </c>
      <c r="F13" s="1">
        <v>10</v>
      </c>
      <c r="G13" s="1">
        <v>3</v>
      </c>
      <c r="H13" s="1">
        <v>201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1</v>
      </c>
      <c r="O13" s="1">
        <v>215</v>
      </c>
      <c r="P13" s="1" t="s">
        <v>31</v>
      </c>
      <c r="Q13" s="1" t="s">
        <v>287</v>
      </c>
      <c r="R13" s="13" t="s">
        <v>78</v>
      </c>
      <c r="S13" s="6">
        <v>2409</v>
      </c>
      <c r="T13" s="9">
        <v>3</v>
      </c>
      <c r="U13" s="8">
        <f t="shared" si="14"/>
        <v>4.6511627906976744E-2</v>
      </c>
      <c r="V13" s="8">
        <f t="shared" si="10"/>
        <v>1.3953488372093023E-2</v>
      </c>
      <c r="W13" s="8">
        <f t="shared" si="11"/>
        <v>0.93488372093023253</v>
      </c>
      <c r="X13" s="8">
        <f t="shared" si="12"/>
        <v>0</v>
      </c>
      <c r="Y13" s="8">
        <f>J13/O13</f>
        <v>0</v>
      </c>
      <c r="Z13" s="8">
        <f>K13/O13</f>
        <v>0</v>
      </c>
      <c r="AA13" s="8">
        <f t="shared" ref="AA13:AA62" si="15">L13/O13</f>
        <v>0</v>
      </c>
      <c r="AB13" s="8">
        <f t="shared" ref="AB13:AB62" si="16">M13/O13</f>
        <v>0</v>
      </c>
      <c r="AC13" s="8">
        <f t="shared" ref="AC13:AC62" si="17">N13/O13</f>
        <v>4.6511627906976744E-3</v>
      </c>
      <c r="AD13" s="18" t="s">
        <v>79</v>
      </c>
      <c r="AE13" s="9">
        <v>2020</v>
      </c>
    </row>
    <row r="14" spans="1:31">
      <c r="A14" s="5">
        <v>13</v>
      </c>
      <c r="B14" s="16" t="s">
        <v>80</v>
      </c>
      <c r="C14" s="16" t="s">
        <v>81</v>
      </c>
      <c r="D14" s="9">
        <v>4084341</v>
      </c>
      <c r="E14" s="9">
        <v>2404839</v>
      </c>
      <c r="F14" s="1">
        <v>47</v>
      </c>
      <c r="G14" s="1">
        <v>3</v>
      </c>
      <c r="H14" s="1">
        <v>88</v>
      </c>
      <c r="I14" s="1">
        <v>0</v>
      </c>
      <c r="J14" s="1">
        <v>5</v>
      </c>
      <c r="K14" s="1">
        <v>0</v>
      </c>
      <c r="L14" s="1">
        <v>0</v>
      </c>
      <c r="M14" s="1">
        <v>0</v>
      </c>
      <c r="N14" s="1">
        <v>0</v>
      </c>
      <c r="O14" s="1">
        <v>143</v>
      </c>
      <c r="P14" s="1" t="s">
        <v>31</v>
      </c>
      <c r="Q14" s="1" t="s">
        <v>287</v>
      </c>
      <c r="R14" s="13" t="s">
        <v>82</v>
      </c>
      <c r="S14" s="6">
        <v>4722</v>
      </c>
      <c r="T14" s="9">
        <v>2</v>
      </c>
      <c r="U14" s="8">
        <f>F14/O14</f>
        <v>0.32867132867132864</v>
      </c>
      <c r="V14" s="8">
        <f t="shared" si="10"/>
        <v>2.097902097902098E-2</v>
      </c>
      <c r="W14" s="8">
        <f t="shared" si="11"/>
        <v>0.61538461538461542</v>
      </c>
      <c r="X14" s="8">
        <f t="shared" si="12"/>
        <v>0</v>
      </c>
      <c r="Y14" s="8">
        <f t="shared" ref="Y14:Y62" si="18">J14/O14</f>
        <v>3.4965034965034968E-2</v>
      </c>
      <c r="Z14" s="8">
        <f t="shared" ref="Z14:Z62" si="19">K14/O14</f>
        <v>0</v>
      </c>
      <c r="AA14" s="8">
        <f t="shared" si="15"/>
        <v>0</v>
      </c>
      <c r="AB14" s="8">
        <f t="shared" si="16"/>
        <v>0</v>
      </c>
      <c r="AC14" s="8">
        <f t="shared" si="17"/>
        <v>0</v>
      </c>
      <c r="AD14" s="18" t="s">
        <v>79</v>
      </c>
      <c r="AE14" s="9">
        <v>2020</v>
      </c>
    </row>
    <row r="15" spans="1:31">
      <c r="A15" s="5">
        <v>14</v>
      </c>
      <c r="B15" s="4" t="s">
        <v>83</v>
      </c>
      <c r="C15" s="5" t="s">
        <v>84</v>
      </c>
      <c r="D15" s="5">
        <v>4075798</v>
      </c>
      <c r="E15" s="5">
        <v>2479484</v>
      </c>
      <c r="F15" s="1">
        <v>2710</v>
      </c>
      <c r="G15" s="1">
        <v>2922</v>
      </c>
      <c r="H15" s="1">
        <v>17</v>
      </c>
      <c r="I15" s="1">
        <v>9</v>
      </c>
      <c r="J15" s="1">
        <v>98</v>
      </c>
      <c r="K15" s="1">
        <v>27</v>
      </c>
      <c r="L15" s="1">
        <v>1242</v>
      </c>
      <c r="M15" s="1">
        <v>0</v>
      </c>
      <c r="N15" s="1">
        <v>4</v>
      </c>
      <c r="O15" s="1">
        <f t="shared" ref="O15:O32" si="20">SUM(F15:N15)</f>
        <v>7029</v>
      </c>
      <c r="P15" s="6" t="s">
        <v>31</v>
      </c>
      <c r="Q15" s="1" t="s">
        <v>287</v>
      </c>
      <c r="R15" s="1" t="s">
        <v>85</v>
      </c>
      <c r="S15" s="7">
        <v>533</v>
      </c>
      <c r="T15" s="3">
        <v>4</v>
      </c>
      <c r="U15" s="8">
        <f t="shared" si="14"/>
        <v>0.38554559681320244</v>
      </c>
      <c r="V15" s="8">
        <f t="shared" si="10"/>
        <v>0.41570635936833122</v>
      </c>
      <c r="W15" s="8">
        <f t="shared" si="11"/>
        <v>2.4185517143263621E-3</v>
      </c>
      <c r="X15" s="8">
        <f t="shared" si="12"/>
        <v>1.2804097311139564E-3</v>
      </c>
      <c r="Y15" s="8">
        <f t="shared" si="18"/>
        <v>1.394223929435197E-2</v>
      </c>
      <c r="Z15" s="8">
        <f t="shared" si="19"/>
        <v>3.8412291933418692E-3</v>
      </c>
      <c r="AA15" s="8">
        <f t="shared" si="15"/>
        <v>0.17669654289372599</v>
      </c>
      <c r="AB15" s="8">
        <f t="shared" si="16"/>
        <v>0</v>
      </c>
      <c r="AC15" s="8">
        <f t="shared" si="17"/>
        <v>5.6907099160620283E-4</v>
      </c>
      <c r="AD15" s="8" t="s">
        <v>86</v>
      </c>
      <c r="AE15" s="9">
        <v>2019</v>
      </c>
    </row>
    <row r="16" spans="1:31">
      <c r="A16" s="5">
        <v>15</v>
      </c>
      <c r="B16" s="15" t="s">
        <v>87</v>
      </c>
      <c r="C16" s="15" t="s">
        <v>88</v>
      </c>
      <c r="D16" s="9">
        <v>4074792.1159000001</v>
      </c>
      <c r="E16" s="9">
        <v>2479652.3429</v>
      </c>
      <c r="F16" s="1">
        <v>18</v>
      </c>
      <c r="G16" s="1">
        <v>66</v>
      </c>
      <c r="H16" s="1">
        <v>169</v>
      </c>
      <c r="I16" s="1">
        <v>13</v>
      </c>
      <c r="J16" s="1">
        <v>0</v>
      </c>
      <c r="K16" s="1">
        <v>1</v>
      </c>
      <c r="L16" s="1">
        <v>341</v>
      </c>
      <c r="M16" s="1">
        <v>0</v>
      </c>
      <c r="N16" s="1">
        <v>0</v>
      </c>
      <c r="O16" s="1">
        <f t="shared" si="20"/>
        <v>608</v>
      </c>
      <c r="P16" s="1" t="s">
        <v>31</v>
      </c>
      <c r="Q16" s="1" t="s">
        <v>287</v>
      </c>
      <c r="R16" s="13" t="s">
        <v>89</v>
      </c>
      <c r="S16" s="1">
        <v>6500</v>
      </c>
      <c r="T16" s="1">
        <v>2</v>
      </c>
      <c r="U16" s="8">
        <f t="shared" si="14"/>
        <v>2.9605263157894735E-2</v>
      </c>
      <c r="V16" s="8">
        <f t="shared" si="10"/>
        <v>0.10855263157894737</v>
      </c>
      <c r="W16" s="8">
        <f t="shared" si="11"/>
        <v>0.27796052631578949</v>
      </c>
      <c r="X16" s="8">
        <f t="shared" si="12"/>
        <v>2.1381578947368422E-2</v>
      </c>
      <c r="Y16" s="8">
        <f t="shared" si="18"/>
        <v>0</v>
      </c>
      <c r="Z16" s="8">
        <f t="shared" si="19"/>
        <v>1.6447368421052631E-3</v>
      </c>
      <c r="AA16" s="8">
        <f t="shared" si="15"/>
        <v>0.56085526315789469</v>
      </c>
      <c r="AB16" s="8">
        <f t="shared" si="16"/>
        <v>0</v>
      </c>
      <c r="AC16" s="8">
        <f t="shared" si="17"/>
        <v>0</v>
      </c>
      <c r="AD16" s="1" t="s">
        <v>90</v>
      </c>
      <c r="AE16" s="9">
        <v>2003</v>
      </c>
    </row>
    <row r="17" spans="1:31">
      <c r="A17" s="5">
        <v>16</v>
      </c>
      <c r="B17" s="15" t="s">
        <v>91</v>
      </c>
      <c r="C17" s="15" t="s">
        <v>92</v>
      </c>
      <c r="D17" s="9">
        <v>4074792.1159000001</v>
      </c>
      <c r="E17" s="9">
        <v>2479652.3429</v>
      </c>
      <c r="F17" s="1">
        <v>41</v>
      </c>
      <c r="G17" s="1">
        <v>42</v>
      </c>
      <c r="H17" s="1">
        <v>59</v>
      </c>
      <c r="I17" s="1">
        <v>3</v>
      </c>
      <c r="J17" s="1">
        <v>0</v>
      </c>
      <c r="K17" s="1">
        <v>4</v>
      </c>
      <c r="L17" s="1">
        <v>52</v>
      </c>
      <c r="M17" s="1">
        <v>0</v>
      </c>
      <c r="N17" s="1">
        <v>0</v>
      </c>
      <c r="O17" s="1">
        <f t="shared" si="20"/>
        <v>201</v>
      </c>
      <c r="P17" s="1" t="s">
        <v>31</v>
      </c>
      <c r="Q17" s="1" t="s">
        <v>287</v>
      </c>
      <c r="R17" s="13" t="s">
        <v>93</v>
      </c>
      <c r="S17" s="1">
        <v>6212</v>
      </c>
      <c r="T17" s="1">
        <v>2</v>
      </c>
      <c r="U17" s="8">
        <f t="shared" si="14"/>
        <v>0.20398009950248755</v>
      </c>
      <c r="V17" s="8">
        <f t="shared" si="10"/>
        <v>0.20895522388059701</v>
      </c>
      <c r="W17" s="8">
        <f t="shared" si="11"/>
        <v>0.29353233830845771</v>
      </c>
      <c r="X17" s="8">
        <f t="shared" si="12"/>
        <v>1.4925373134328358E-2</v>
      </c>
      <c r="Y17" s="8">
        <f t="shared" si="18"/>
        <v>0</v>
      </c>
      <c r="Z17" s="8">
        <f t="shared" si="19"/>
        <v>1.9900497512437811E-2</v>
      </c>
      <c r="AA17" s="8">
        <f t="shared" si="15"/>
        <v>0.25870646766169153</v>
      </c>
      <c r="AB17" s="8">
        <f t="shared" si="16"/>
        <v>0</v>
      </c>
      <c r="AC17" s="8">
        <f t="shared" si="17"/>
        <v>0</v>
      </c>
      <c r="AD17" s="1" t="s">
        <v>90</v>
      </c>
      <c r="AE17" s="9">
        <v>2003</v>
      </c>
    </row>
    <row r="18" spans="1:31">
      <c r="A18" s="5">
        <v>17</v>
      </c>
      <c r="B18" s="15" t="s">
        <v>94</v>
      </c>
      <c r="C18" s="15" t="s">
        <v>95</v>
      </c>
      <c r="D18" s="9">
        <v>4074792.1159000001</v>
      </c>
      <c r="E18" s="9">
        <v>2479652.3429</v>
      </c>
      <c r="F18" s="1">
        <v>80</v>
      </c>
      <c r="G18" s="1">
        <v>35</v>
      </c>
      <c r="H18" s="1">
        <v>7</v>
      </c>
      <c r="I18" s="1">
        <v>6</v>
      </c>
      <c r="J18" s="1">
        <v>0</v>
      </c>
      <c r="K18" s="1">
        <v>1</v>
      </c>
      <c r="L18" s="1">
        <v>8</v>
      </c>
      <c r="M18" s="1">
        <v>0</v>
      </c>
      <c r="N18" s="1">
        <v>0</v>
      </c>
      <c r="O18" s="1">
        <f t="shared" si="20"/>
        <v>137</v>
      </c>
      <c r="P18" s="1" t="s">
        <v>31</v>
      </c>
      <c r="Q18" s="1" t="s">
        <v>287</v>
      </c>
      <c r="R18" s="13" t="s">
        <v>96</v>
      </c>
      <c r="S18" s="1">
        <v>603</v>
      </c>
      <c r="T18" s="1">
        <v>4</v>
      </c>
      <c r="U18" s="8">
        <f t="shared" si="14"/>
        <v>0.58394160583941601</v>
      </c>
      <c r="V18" s="8">
        <f t="shared" si="10"/>
        <v>0.25547445255474455</v>
      </c>
      <c r="W18" s="8">
        <f t="shared" si="11"/>
        <v>5.1094890510948905E-2</v>
      </c>
      <c r="X18" s="8">
        <f t="shared" si="12"/>
        <v>4.3795620437956206E-2</v>
      </c>
      <c r="Y18" s="8">
        <f t="shared" si="18"/>
        <v>0</v>
      </c>
      <c r="Z18" s="8">
        <f t="shared" si="19"/>
        <v>7.2992700729927005E-3</v>
      </c>
      <c r="AA18" s="8">
        <f t="shared" si="15"/>
        <v>5.8394160583941604E-2</v>
      </c>
      <c r="AB18" s="8">
        <f t="shared" si="16"/>
        <v>0</v>
      </c>
      <c r="AC18" s="8">
        <f t="shared" si="17"/>
        <v>0</v>
      </c>
      <c r="AD18" s="1" t="s">
        <v>90</v>
      </c>
      <c r="AE18" s="9">
        <v>2003</v>
      </c>
    </row>
    <row r="19" spans="1:31">
      <c r="A19" s="5">
        <v>18</v>
      </c>
      <c r="B19" s="15" t="s">
        <v>97</v>
      </c>
      <c r="C19" s="15" t="s">
        <v>98</v>
      </c>
      <c r="D19" s="9">
        <v>4070547.0407000002</v>
      </c>
      <c r="E19" s="9">
        <v>2546835.8446</v>
      </c>
      <c r="F19" s="1">
        <v>696</v>
      </c>
      <c r="G19" s="1">
        <v>4</v>
      </c>
      <c r="H19" s="1">
        <v>4</v>
      </c>
      <c r="I19" s="1">
        <v>5</v>
      </c>
      <c r="J19" s="1">
        <v>0</v>
      </c>
      <c r="K19" s="1">
        <v>0</v>
      </c>
      <c r="L19" s="1">
        <v>0</v>
      </c>
      <c r="M19" s="1">
        <v>155</v>
      </c>
      <c r="N19" s="1">
        <v>0</v>
      </c>
      <c r="O19" s="1">
        <f>SUM(F19:N19)</f>
        <v>864</v>
      </c>
      <c r="P19" s="1" t="s">
        <v>50</v>
      </c>
      <c r="Q19" s="1" t="s">
        <v>41</v>
      </c>
      <c r="R19" s="19" t="s">
        <v>99</v>
      </c>
      <c r="S19" s="7">
        <v>3096</v>
      </c>
      <c r="T19" s="1">
        <v>2</v>
      </c>
      <c r="U19" s="8">
        <f t="shared" si="14"/>
        <v>0.80555555555555558</v>
      </c>
      <c r="V19" s="8">
        <f t="shared" si="10"/>
        <v>4.6296296296296294E-3</v>
      </c>
      <c r="W19" s="8">
        <f>H19/O19</f>
        <v>4.6296296296296294E-3</v>
      </c>
      <c r="X19" s="8">
        <f t="shared" si="12"/>
        <v>5.7870370370370367E-3</v>
      </c>
      <c r="Y19" s="8">
        <f t="shared" si="18"/>
        <v>0</v>
      </c>
      <c r="Z19" s="8">
        <f t="shared" si="19"/>
        <v>0</v>
      </c>
      <c r="AA19" s="8">
        <f t="shared" si="15"/>
        <v>0</v>
      </c>
      <c r="AB19" s="8">
        <f t="shared" si="16"/>
        <v>0.17939814814814814</v>
      </c>
      <c r="AC19" s="8">
        <f t="shared" si="17"/>
        <v>0</v>
      </c>
      <c r="AD19" s="1" t="s">
        <v>100</v>
      </c>
      <c r="AE19" s="9">
        <v>2013</v>
      </c>
    </row>
    <row r="20" spans="1:31">
      <c r="A20" s="5">
        <v>19</v>
      </c>
      <c r="B20" s="15" t="s">
        <v>101</v>
      </c>
      <c r="C20" s="15" t="s">
        <v>102</v>
      </c>
      <c r="D20" s="9">
        <v>4068993.2036000001</v>
      </c>
      <c r="E20" s="9">
        <v>2476443.2357000001</v>
      </c>
      <c r="F20" s="1">
        <v>959</v>
      </c>
      <c r="G20" s="1">
        <v>227</v>
      </c>
      <c r="H20" s="1">
        <v>227</v>
      </c>
      <c r="I20" s="1">
        <v>12</v>
      </c>
      <c r="J20" s="1">
        <v>3</v>
      </c>
      <c r="K20" s="1">
        <v>19</v>
      </c>
      <c r="L20" s="1">
        <v>21</v>
      </c>
      <c r="M20" s="1">
        <v>0</v>
      </c>
      <c r="N20" s="1">
        <v>0</v>
      </c>
      <c r="O20" s="1">
        <f t="shared" si="20"/>
        <v>1468</v>
      </c>
      <c r="P20" s="1" t="s">
        <v>31</v>
      </c>
      <c r="Q20" s="1" t="s">
        <v>287</v>
      </c>
      <c r="R20" s="13" t="s">
        <v>103</v>
      </c>
      <c r="S20" s="1">
        <v>2809</v>
      </c>
      <c r="T20" s="1">
        <v>3</v>
      </c>
      <c r="U20" s="8">
        <f t="shared" si="14"/>
        <v>0.65326975476839233</v>
      </c>
      <c r="V20" s="8">
        <f t="shared" si="10"/>
        <v>0.15463215258855587</v>
      </c>
      <c r="W20" s="8">
        <f t="shared" si="11"/>
        <v>0.15463215258855587</v>
      </c>
      <c r="X20" s="8">
        <f t="shared" si="12"/>
        <v>8.1743869209809257E-3</v>
      </c>
      <c r="Y20" s="8">
        <f t="shared" si="18"/>
        <v>2.0435967302452314E-3</v>
      </c>
      <c r="Z20" s="8">
        <f t="shared" si="19"/>
        <v>1.2942779291553134E-2</v>
      </c>
      <c r="AA20" s="8">
        <f t="shared" si="15"/>
        <v>1.4305177111716621E-2</v>
      </c>
      <c r="AB20" s="8">
        <f t="shared" si="16"/>
        <v>0</v>
      </c>
      <c r="AC20" s="8">
        <f t="shared" si="17"/>
        <v>0</v>
      </c>
      <c r="AD20" s="1" t="s">
        <v>104</v>
      </c>
      <c r="AE20" s="1" t="s">
        <v>105</v>
      </c>
    </row>
    <row r="21" spans="1:31">
      <c r="A21" s="5">
        <v>20</v>
      </c>
      <c r="B21" s="15" t="s">
        <v>106</v>
      </c>
      <c r="C21" s="15" t="s">
        <v>107</v>
      </c>
      <c r="D21" s="9">
        <v>4068993.2036000001</v>
      </c>
      <c r="E21" s="9">
        <v>2476443.2357000001</v>
      </c>
      <c r="F21" s="1">
        <v>592</v>
      </c>
      <c r="G21" s="1">
        <v>73</v>
      </c>
      <c r="H21" s="1">
        <v>157</v>
      </c>
      <c r="I21" s="1">
        <v>10</v>
      </c>
      <c r="J21" s="1">
        <v>3</v>
      </c>
      <c r="K21" s="1">
        <v>11</v>
      </c>
      <c r="L21" s="1">
        <v>8</v>
      </c>
      <c r="M21" s="1">
        <v>0</v>
      </c>
      <c r="N21" s="1">
        <v>0</v>
      </c>
      <c r="O21" s="1">
        <f t="shared" si="20"/>
        <v>854</v>
      </c>
      <c r="P21" s="1" t="s">
        <v>31</v>
      </c>
      <c r="Q21" s="1" t="s">
        <v>287</v>
      </c>
      <c r="R21" s="13" t="s">
        <v>108</v>
      </c>
      <c r="S21" s="1">
        <v>1872</v>
      </c>
      <c r="T21" s="1">
        <v>3</v>
      </c>
      <c r="U21" s="8">
        <f t="shared" si="14"/>
        <v>0.69320843091334894</v>
      </c>
      <c r="V21" s="8">
        <f t="shared" si="10"/>
        <v>8.5480093676814986E-2</v>
      </c>
      <c r="W21" s="8">
        <f t="shared" si="11"/>
        <v>0.18384074941451992</v>
      </c>
      <c r="X21" s="8">
        <f t="shared" si="12"/>
        <v>1.1709601873536301E-2</v>
      </c>
      <c r="Y21" s="8">
        <f t="shared" si="18"/>
        <v>3.5128805620608899E-3</v>
      </c>
      <c r="Z21" s="8">
        <f t="shared" si="19"/>
        <v>1.288056206088993E-2</v>
      </c>
      <c r="AA21" s="8">
        <f t="shared" si="15"/>
        <v>9.3676814988290398E-3</v>
      </c>
      <c r="AB21" s="8">
        <f t="shared" si="16"/>
        <v>0</v>
      </c>
      <c r="AC21" s="8">
        <f t="shared" si="17"/>
        <v>0</v>
      </c>
      <c r="AD21" s="1" t="s">
        <v>104</v>
      </c>
      <c r="AE21" s="1" t="s">
        <v>105</v>
      </c>
    </row>
    <row r="22" spans="1:31">
      <c r="A22" s="5">
        <v>21</v>
      </c>
      <c r="B22" s="15" t="s">
        <v>109</v>
      </c>
      <c r="C22" s="15" t="s">
        <v>110</v>
      </c>
      <c r="D22" s="9">
        <v>4068993.2036000001</v>
      </c>
      <c r="E22" s="9">
        <v>2476443.2357000001</v>
      </c>
      <c r="F22" s="1">
        <v>79</v>
      </c>
      <c r="G22" s="1">
        <v>7</v>
      </c>
      <c r="H22" s="1">
        <v>53</v>
      </c>
      <c r="I22" s="1">
        <v>4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f t="shared" si="20"/>
        <v>143</v>
      </c>
      <c r="P22" s="1" t="s">
        <v>31</v>
      </c>
      <c r="Q22" s="1" t="s">
        <v>287</v>
      </c>
      <c r="R22" s="13" t="s">
        <v>111</v>
      </c>
      <c r="S22" s="1">
        <v>784</v>
      </c>
      <c r="T22" s="1">
        <v>4</v>
      </c>
      <c r="U22" s="8">
        <f t="shared" si="14"/>
        <v>0.55244755244755239</v>
      </c>
      <c r="V22" s="8">
        <f t="shared" si="10"/>
        <v>4.8951048951048952E-2</v>
      </c>
      <c r="W22" s="8">
        <f t="shared" si="11"/>
        <v>0.37062937062937062</v>
      </c>
      <c r="X22" s="8">
        <f t="shared" si="12"/>
        <v>2.7972027972027972E-2</v>
      </c>
      <c r="Y22" s="8">
        <f t="shared" si="18"/>
        <v>0</v>
      </c>
      <c r="Z22" s="8">
        <f t="shared" si="19"/>
        <v>0</v>
      </c>
      <c r="AA22" s="8">
        <f t="shared" si="15"/>
        <v>0</v>
      </c>
      <c r="AB22" s="8">
        <f t="shared" si="16"/>
        <v>0</v>
      </c>
      <c r="AC22" s="8">
        <f t="shared" si="17"/>
        <v>0</v>
      </c>
      <c r="AD22" s="1" t="s">
        <v>104</v>
      </c>
      <c r="AE22" s="1" t="s">
        <v>105</v>
      </c>
    </row>
    <row r="23" spans="1:31">
      <c r="A23" s="5">
        <v>22</v>
      </c>
      <c r="B23" s="15" t="s">
        <v>112</v>
      </c>
      <c r="C23" s="5" t="s">
        <v>113</v>
      </c>
      <c r="D23" s="9">
        <v>4064980.9312</v>
      </c>
      <c r="E23" s="9">
        <v>2561532.1211000001</v>
      </c>
      <c r="F23" s="1">
        <v>6</v>
      </c>
      <c r="G23" s="1">
        <v>2</v>
      </c>
      <c r="H23" s="1">
        <v>0</v>
      </c>
      <c r="I23" s="1">
        <v>0</v>
      </c>
      <c r="J23" s="1">
        <v>1</v>
      </c>
      <c r="K23" s="1">
        <v>1</v>
      </c>
      <c r="L23" s="1">
        <v>0</v>
      </c>
      <c r="M23" s="1">
        <v>0</v>
      </c>
      <c r="N23" s="1">
        <v>0</v>
      </c>
      <c r="O23" s="1">
        <f t="shared" si="20"/>
        <v>10</v>
      </c>
      <c r="P23" s="1" t="s">
        <v>50</v>
      </c>
      <c r="Q23" s="1" t="s">
        <v>41</v>
      </c>
      <c r="R23" s="13" t="s">
        <v>114</v>
      </c>
      <c r="S23" s="13" t="s">
        <v>114</v>
      </c>
      <c r="T23" s="1">
        <v>0</v>
      </c>
      <c r="U23" s="8">
        <f t="shared" si="14"/>
        <v>0.6</v>
      </c>
      <c r="V23" s="8">
        <f t="shared" si="10"/>
        <v>0.2</v>
      </c>
      <c r="W23" s="8">
        <f t="shared" si="11"/>
        <v>0</v>
      </c>
      <c r="X23" s="8">
        <f t="shared" si="12"/>
        <v>0</v>
      </c>
      <c r="Y23" s="8">
        <f t="shared" si="18"/>
        <v>0.1</v>
      </c>
      <c r="Z23" s="8">
        <f t="shared" si="19"/>
        <v>0.1</v>
      </c>
      <c r="AA23" s="8">
        <f t="shared" si="15"/>
        <v>0</v>
      </c>
      <c r="AB23" s="8">
        <f t="shared" si="16"/>
        <v>0</v>
      </c>
      <c r="AC23" s="8">
        <f t="shared" si="17"/>
        <v>0</v>
      </c>
      <c r="AD23" s="1" t="s">
        <v>100</v>
      </c>
      <c r="AE23" s="9">
        <v>2007</v>
      </c>
    </row>
    <row r="24" spans="1:31">
      <c r="A24" s="5">
        <v>23</v>
      </c>
      <c r="B24" s="15" t="s">
        <v>115</v>
      </c>
      <c r="C24" s="15" t="s">
        <v>116</v>
      </c>
      <c r="D24" s="9">
        <v>4064711.6925000004</v>
      </c>
      <c r="E24" s="9">
        <v>2562420.2816000003</v>
      </c>
      <c r="F24" s="1">
        <v>99</v>
      </c>
      <c r="G24" s="1">
        <v>412</v>
      </c>
      <c r="H24" s="1">
        <v>71</v>
      </c>
      <c r="I24" s="1">
        <v>27</v>
      </c>
      <c r="J24" s="1">
        <v>15</v>
      </c>
      <c r="K24" s="1">
        <v>31</v>
      </c>
      <c r="L24" s="1">
        <v>9919</v>
      </c>
      <c r="M24" s="1">
        <v>0</v>
      </c>
      <c r="N24" s="1">
        <v>0</v>
      </c>
      <c r="O24" s="1">
        <f t="shared" si="20"/>
        <v>10574</v>
      </c>
      <c r="P24" s="1" t="s">
        <v>31</v>
      </c>
      <c r="Q24" s="1" t="s">
        <v>41</v>
      </c>
      <c r="R24" s="13" t="s">
        <v>117</v>
      </c>
      <c r="S24" s="1">
        <v>6284</v>
      </c>
      <c r="T24" s="1">
        <v>2</v>
      </c>
      <c r="U24" s="8">
        <f t="shared" si="14"/>
        <v>9.3625874787213927E-3</v>
      </c>
      <c r="V24" s="8">
        <f t="shared" si="10"/>
        <v>3.8963495365992057E-2</v>
      </c>
      <c r="W24" s="8">
        <f t="shared" si="11"/>
        <v>6.7145829392850388E-3</v>
      </c>
      <c r="X24" s="8">
        <f t="shared" si="12"/>
        <v>2.5534329487421977E-3</v>
      </c>
      <c r="Y24" s="8">
        <f t="shared" si="18"/>
        <v>1.4185738604123321E-3</v>
      </c>
      <c r="Z24" s="8">
        <f t="shared" si="19"/>
        <v>2.9317193115188196E-3</v>
      </c>
      <c r="AA24" s="8">
        <f t="shared" si="15"/>
        <v>0.93805560809532818</v>
      </c>
      <c r="AB24" s="8">
        <f t="shared" si="16"/>
        <v>0</v>
      </c>
      <c r="AC24" s="8">
        <f t="shared" si="17"/>
        <v>0</v>
      </c>
      <c r="AD24" s="1" t="s">
        <v>100</v>
      </c>
      <c r="AE24" s="9">
        <v>2013</v>
      </c>
    </row>
    <row r="25" spans="1:31">
      <c r="A25" s="5">
        <v>24</v>
      </c>
      <c r="B25" s="16" t="s">
        <v>118</v>
      </c>
      <c r="C25" s="16" t="s">
        <v>119</v>
      </c>
      <c r="D25" s="9">
        <v>4063305</v>
      </c>
      <c r="E25" s="9">
        <v>2537745</v>
      </c>
      <c r="F25" s="1">
        <v>28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f t="shared" si="20"/>
        <v>28</v>
      </c>
      <c r="P25" s="1" t="s">
        <v>31</v>
      </c>
      <c r="Q25" s="1" t="s">
        <v>41</v>
      </c>
      <c r="R25" s="10" t="s">
        <v>120</v>
      </c>
      <c r="S25" s="1">
        <v>4506</v>
      </c>
      <c r="T25" s="1">
        <v>2</v>
      </c>
      <c r="U25" s="8">
        <f t="shared" si="14"/>
        <v>1</v>
      </c>
      <c r="V25" s="8">
        <f t="shared" si="10"/>
        <v>0</v>
      </c>
      <c r="W25" s="8">
        <f t="shared" si="11"/>
        <v>0</v>
      </c>
      <c r="X25" s="8">
        <f t="shared" si="12"/>
        <v>0</v>
      </c>
      <c r="Y25" s="8">
        <f t="shared" si="18"/>
        <v>0</v>
      </c>
      <c r="Z25" s="8">
        <f t="shared" si="19"/>
        <v>0</v>
      </c>
      <c r="AA25" s="8">
        <f t="shared" si="15"/>
        <v>0</v>
      </c>
      <c r="AB25" s="8">
        <f t="shared" si="16"/>
        <v>0</v>
      </c>
      <c r="AC25" s="8">
        <f t="shared" si="17"/>
        <v>0</v>
      </c>
      <c r="AD25" s="1" t="s">
        <v>121</v>
      </c>
      <c r="AE25" s="9">
        <v>2019</v>
      </c>
    </row>
    <row r="26" spans="1:31">
      <c r="A26" s="5">
        <v>25</v>
      </c>
      <c r="B26" s="16" t="s">
        <v>122</v>
      </c>
      <c r="C26" s="16" t="s">
        <v>123</v>
      </c>
      <c r="D26" s="9">
        <v>4063232</v>
      </c>
      <c r="E26" s="9">
        <v>2538263</v>
      </c>
      <c r="F26" s="1">
        <v>1069</v>
      </c>
      <c r="G26" s="1">
        <v>14</v>
      </c>
      <c r="H26" s="1">
        <v>625</v>
      </c>
      <c r="I26" s="1">
        <v>7</v>
      </c>
      <c r="J26" s="1">
        <v>0</v>
      </c>
      <c r="K26" s="1">
        <v>0</v>
      </c>
      <c r="L26" s="1">
        <v>0</v>
      </c>
      <c r="M26" s="1">
        <v>0</v>
      </c>
      <c r="N26" s="1">
        <v>50</v>
      </c>
      <c r="O26" s="1">
        <f t="shared" si="20"/>
        <v>1765</v>
      </c>
      <c r="P26" s="1" t="s">
        <v>50</v>
      </c>
      <c r="Q26" s="1" t="s">
        <v>41</v>
      </c>
      <c r="R26" s="1" t="s">
        <v>114</v>
      </c>
      <c r="S26" s="1" t="s">
        <v>114</v>
      </c>
      <c r="T26" s="1">
        <v>0</v>
      </c>
      <c r="U26" s="8">
        <f t="shared" si="14"/>
        <v>0.60566572237960337</v>
      </c>
      <c r="V26" s="8">
        <f t="shared" si="10"/>
        <v>7.9320113314447598E-3</v>
      </c>
      <c r="W26" s="8">
        <f t="shared" si="11"/>
        <v>0.35410764872521244</v>
      </c>
      <c r="X26" s="8">
        <f t="shared" si="12"/>
        <v>3.9660056657223799E-3</v>
      </c>
      <c r="Y26" s="8">
        <f t="shared" si="18"/>
        <v>0</v>
      </c>
      <c r="Z26" s="8">
        <f t="shared" si="19"/>
        <v>0</v>
      </c>
      <c r="AA26" s="8">
        <f t="shared" si="15"/>
        <v>0</v>
      </c>
      <c r="AB26" s="8">
        <f t="shared" si="16"/>
        <v>0</v>
      </c>
      <c r="AC26" s="8">
        <f t="shared" si="17"/>
        <v>2.8328611898016998E-2</v>
      </c>
      <c r="AD26" s="1" t="s">
        <v>124</v>
      </c>
      <c r="AE26" s="9">
        <v>2019</v>
      </c>
    </row>
    <row r="27" spans="1:31">
      <c r="A27" s="5">
        <v>26</v>
      </c>
      <c r="B27" s="16" t="s">
        <v>125</v>
      </c>
      <c r="C27" s="16" t="s">
        <v>126</v>
      </c>
      <c r="D27" s="9">
        <v>4063260</v>
      </c>
      <c r="E27" s="9">
        <v>2537624</v>
      </c>
      <c r="F27" s="1">
        <v>30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f t="shared" si="20"/>
        <v>30</v>
      </c>
      <c r="P27" s="1" t="s">
        <v>31</v>
      </c>
      <c r="Q27" s="1" t="s">
        <v>41</v>
      </c>
      <c r="R27" s="6" t="s">
        <v>127</v>
      </c>
      <c r="S27" s="6">
        <v>3717</v>
      </c>
      <c r="T27" s="1">
        <v>2</v>
      </c>
      <c r="U27" s="8">
        <f t="shared" si="14"/>
        <v>1</v>
      </c>
      <c r="V27" s="8">
        <f t="shared" si="10"/>
        <v>0</v>
      </c>
      <c r="W27" s="8">
        <f t="shared" si="11"/>
        <v>0</v>
      </c>
      <c r="X27" s="8">
        <f t="shared" si="12"/>
        <v>0</v>
      </c>
      <c r="Y27" s="8">
        <f t="shared" si="18"/>
        <v>0</v>
      </c>
      <c r="Z27" s="8">
        <f t="shared" si="19"/>
        <v>0</v>
      </c>
      <c r="AA27" s="8">
        <f t="shared" si="15"/>
        <v>0</v>
      </c>
      <c r="AB27" s="8">
        <f t="shared" si="16"/>
        <v>0</v>
      </c>
      <c r="AC27" s="8">
        <f t="shared" si="17"/>
        <v>0</v>
      </c>
      <c r="AD27" s="1" t="s">
        <v>121</v>
      </c>
      <c r="AE27" s="9">
        <v>2019</v>
      </c>
    </row>
    <row r="28" spans="1:31">
      <c r="A28" s="5">
        <v>27</v>
      </c>
      <c r="B28" s="16" t="s">
        <v>128</v>
      </c>
      <c r="C28" s="16" t="s">
        <v>129</v>
      </c>
      <c r="D28" s="9">
        <v>4063256</v>
      </c>
      <c r="E28" s="9">
        <v>2538572</v>
      </c>
      <c r="F28" s="1">
        <v>59</v>
      </c>
      <c r="G28" s="1">
        <v>2</v>
      </c>
      <c r="H28" s="1">
        <v>14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f t="shared" si="20"/>
        <v>75</v>
      </c>
      <c r="P28" s="1" t="s">
        <v>31</v>
      </c>
      <c r="Q28" s="1" t="s">
        <v>41</v>
      </c>
      <c r="R28" s="10" t="s">
        <v>130</v>
      </c>
      <c r="S28" s="6">
        <v>812</v>
      </c>
      <c r="T28" s="1">
        <v>4</v>
      </c>
      <c r="U28" s="8">
        <f t="shared" si="14"/>
        <v>0.78666666666666663</v>
      </c>
      <c r="V28" s="8">
        <f t="shared" si="10"/>
        <v>2.6666666666666668E-2</v>
      </c>
      <c r="W28" s="8">
        <f t="shared" si="11"/>
        <v>0.18666666666666668</v>
      </c>
      <c r="X28" s="8">
        <f t="shared" si="12"/>
        <v>0</v>
      </c>
      <c r="Y28" s="8">
        <f t="shared" si="18"/>
        <v>0</v>
      </c>
      <c r="Z28" s="8">
        <f t="shared" si="19"/>
        <v>0</v>
      </c>
      <c r="AA28" s="8">
        <f t="shared" si="15"/>
        <v>0</v>
      </c>
      <c r="AB28" s="8">
        <f t="shared" si="16"/>
        <v>0</v>
      </c>
      <c r="AC28" s="8">
        <f t="shared" si="17"/>
        <v>0</v>
      </c>
      <c r="AD28" s="1" t="s">
        <v>121</v>
      </c>
      <c r="AE28" s="9">
        <v>2019</v>
      </c>
    </row>
    <row r="29" spans="1:31">
      <c r="A29" s="5">
        <v>28</v>
      </c>
      <c r="B29" s="15" t="s">
        <v>131</v>
      </c>
      <c r="C29" s="15" t="s">
        <v>132</v>
      </c>
      <c r="D29" s="9">
        <v>4063142.8658000003</v>
      </c>
      <c r="E29" s="9">
        <v>2561059.3554000002</v>
      </c>
      <c r="F29" s="1">
        <v>78</v>
      </c>
      <c r="G29" s="1">
        <v>6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16</v>
      </c>
      <c r="O29" s="1">
        <f t="shared" si="20"/>
        <v>100</v>
      </c>
      <c r="P29" s="1" t="s">
        <v>50</v>
      </c>
      <c r="Q29" s="1" t="s">
        <v>41</v>
      </c>
      <c r="R29" s="13" t="s">
        <v>133</v>
      </c>
      <c r="S29" s="1">
        <v>1459</v>
      </c>
      <c r="T29" s="1">
        <v>3</v>
      </c>
      <c r="U29" s="8">
        <f t="shared" si="14"/>
        <v>0.78</v>
      </c>
      <c r="V29" s="8">
        <f t="shared" si="10"/>
        <v>0.06</v>
      </c>
      <c r="W29" s="8">
        <f t="shared" si="11"/>
        <v>0</v>
      </c>
      <c r="X29" s="8">
        <f t="shared" si="12"/>
        <v>0</v>
      </c>
      <c r="Y29" s="8">
        <f t="shared" si="18"/>
        <v>0</v>
      </c>
      <c r="Z29" s="8">
        <f t="shared" si="19"/>
        <v>0</v>
      </c>
      <c r="AA29" s="8">
        <f t="shared" si="15"/>
        <v>0</v>
      </c>
      <c r="AB29" s="8">
        <f t="shared" si="16"/>
        <v>0</v>
      </c>
      <c r="AC29" s="8">
        <f t="shared" si="17"/>
        <v>0.16</v>
      </c>
      <c r="AD29" s="1" t="s">
        <v>134</v>
      </c>
      <c r="AE29" s="9">
        <v>2007</v>
      </c>
    </row>
    <row r="30" spans="1:31">
      <c r="A30" s="5">
        <v>29</v>
      </c>
      <c r="B30" s="15" t="s">
        <v>135</v>
      </c>
      <c r="C30" s="15" t="s">
        <v>136</v>
      </c>
      <c r="D30" s="9">
        <v>4062989.8886000002</v>
      </c>
      <c r="E30" s="9">
        <v>2563737.5815000003</v>
      </c>
      <c r="F30" s="1">
        <v>94</v>
      </c>
      <c r="G30" s="1">
        <v>179</v>
      </c>
      <c r="H30" s="1">
        <v>108</v>
      </c>
      <c r="I30" s="1">
        <v>8</v>
      </c>
      <c r="J30" s="1">
        <v>69</v>
      </c>
      <c r="K30" s="1">
        <v>10</v>
      </c>
      <c r="L30" s="1">
        <v>98</v>
      </c>
      <c r="M30" s="1">
        <v>0</v>
      </c>
      <c r="N30" s="1">
        <v>0</v>
      </c>
      <c r="O30" s="1">
        <f t="shared" si="20"/>
        <v>566</v>
      </c>
      <c r="P30" s="1" t="s">
        <v>31</v>
      </c>
      <c r="Q30" s="1" t="s">
        <v>41</v>
      </c>
      <c r="R30" s="13" t="s">
        <v>137</v>
      </c>
      <c r="S30" s="1">
        <v>5775</v>
      </c>
      <c r="T30" s="1">
        <v>2</v>
      </c>
      <c r="U30" s="8">
        <f t="shared" si="14"/>
        <v>0.16607773851590105</v>
      </c>
      <c r="V30" s="8">
        <f t="shared" si="10"/>
        <v>0.31625441696113077</v>
      </c>
      <c r="W30" s="8">
        <f t="shared" si="11"/>
        <v>0.19081272084805653</v>
      </c>
      <c r="X30" s="8">
        <f t="shared" si="12"/>
        <v>1.4134275618374558E-2</v>
      </c>
      <c r="Y30" s="8">
        <f t="shared" si="18"/>
        <v>0.12190812720848057</v>
      </c>
      <c r="Z30" s="8">
        <f t="shared" si="19"/>
        <v>1.7667844522968199E-2</v>
      </c>
      <c r="AA30" s="8">
        <f t="shared" si="15"/>
        <v>0.17314487632508835</v>
      </c>
      <c r="AB30" s="8">
        <f t="shared" si="16"/>
        <v>0</v>
      </c>
      <c r="AC30" s="8">
        <f t="shared" si="17"/>
        <v>0</v>
      </c>
      <c r="AD30" s="1" t="s">
        <v>138</v>
      </c>
      <c r="AE30" s="9" t="s">
        <v>139</v>
      </c>
    </row>
    <row r="31" spans="1:31">
      <c r="A31" s="5">
        <v>30</v>
      </c>
      <c r="B31" s="5" t="s">
        <v>140</v>
      </c>
      <c r="C31" s="16" t="s">
        <v>141</v>
      </c>
      <c r="D31" s="9">
        <v>4063396</v>
      </c>
      <c r="E31" s="9">
        <v>2538364</v>
      </c>
      <c r="F31" s="1">
        <v>446</v>
      </c>
      <c r="G31" s="1">
        <v>0</v>
      </c>
      <c r="H31" s="1">
        <v>30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f t="shared" si="20"/>
        <v>476</v>
      </c>
      <c r="P31" s="1" t="s">
        <v>31</v>
      </c>
      <c r="Q31" s="1" t="s">
        <v>41</v>
      </c>
      <c r="R31" s="1" t="s">
        <v>142</v>
      </c>
      <c r="S31" s="1">
        <v>866</v>
      </c>
      <c r="T31" s="1">
        <v>4</v>
      </c>
      <c r="U31" s="8">
        <f t="shared" si="14"/>
        <v>0.93697478991596639</v>
      </c>
      <c r="V31" s="8">
        <f t="shared" si="10"/>
        <v>0</v>
      </c>
      <c r="W31" s="8">
        <f t="shared" si="11"/>
        <v>6.3025210084033612E-2</v>
      </c>
      <c r="X31" s="8">
        <f t="shared" si="12"/>
        <v>0</v>
      </c>
      <c r="Y31" s="8">
        <f t="shared" si="18"/>
        <v>0</v>
      </c>
      <c r="Z31" s="8">
        <f t="shared" si="19"/>
        <v>0</v>
      </c>
      <c r="AA31" s="8">
        <f t="shared" si="15"/>
        <v>0</v>
      </c>
      <c r="AB31" s="8">
        <f t="shared" si="16"/>
        <v>0</v>
      </c>
      <c r="AC31" s="8">
        <f t="shared" si="17"/>
        <v>0</v>
      </c>
      <c r="AD31" s="1" t="s">
        <v>121</v>
      </c>
      <c r="AE31" s="9">
        <v>2016</v>
      </c>
    </row>
    <row r="32" spans="1:31">
      <c r="A32" s="5">
        <v>31</v>
      </c>
      <c r="B32" s="16" t="s">
        <v>143</v>
      </c>
      <c r="C32" s="16" t="s">
        <v>144</v>
      </c>
      <c r="D32" s="9">
        <v>4060033</v>
      </c>
      <c r="E32" s="9">
        <v>2535213</v>
      </c>
      <c r="F32" s="1">
        <v>108</v>
      </c>
      <c r="G32" s="1">
        <v>11</v>
      </c>
      <c r="H32" s="1">
        <v>17</v>
      </c>
      <c r="I32" s="1">
        <v>7</v>
      </c>
      <c r="J32" s="1">
        <v>0</v>
      </c>
      <c r="K32" s="1">
        <v>0</v>
      </c>
      <c r="L32" s="1">
        <v>0</v>
      </c>
      <c r="M32" s="1">
        <v>0</v>
      </c>
      <c r="N32" s="1">
        <v>7</v>
      </c>
      <c r="O32" s="1">
        <f t="shared" si="20"/>
        <v>150</v>
      </c>
      <c r="P32" s="1" t="s">
        <v>50</v>
      </c>
      <c r="Q32" s="1" t="s">
        <v>41</v>
      </c>
      <c r="R32" s="1" t="s">
        <v>145</v>
      </c>
      <c r="S32" s="1">
        <v>3147</v>
      </c>
      <c r="T32" s="1">
        <v>2</v>
      </c>
      <c r="U32" s="8">
        <f t="shared" si="14"/>
        <v>0.72</v>
      </c>
      <c r="V32" s="8">
        <f t="shared" si="10"/>
        <v>7.3333333333333334E-2</v>
      </c>
      <c r="W32" s="8">
        <f t="shared" si="11"/>
        <v>0.11333333333333333</v>
      </c>
      <c r="X32" s="8">
        <f t="shared" si="12"/>
        <v>4.6666666666666669E-2</v>
      </c>
      <c r="Y32" s="8">
        <f t="shared" si="18"/>
        <v>0</v>
      </c>
      <c r="Z32" s="8">
        <f t="shared" si="19"/>
        <v>0</v>
      </c>
      <c r="AA32" s="8">
        <f t="shared" si="15"/>
        <v>0</v>
      </c>
      <c r="AB32" s="8">
        <f t="shared" si="16"/>
        <v>0</v>
      </c>
      <c r="AC32" s="8">
        <f t="shared" si="17"/>
        <v>4.6666666666666669E-2</v>
      </c>
      <c r="AD32" s="1" t="s">
        <v>146</v>
      </c>
      <c r="AE32" s="1">
        <v>2010</v>
      </c>
    </row>
    <row r="33" spans="1:31">
      <c r="A33" s="5">
        <v>32</v>
      </c>
      <c r="B33" s="5" t="s">
        <v>147</v>
      </c>
      <c r="C33" s="5" t="s">
        <v>148</v>
      </c>
      <c r="D33" s="9">
        <v>4058852</v>
      </c>
      <c r="E33" s="9">
        <v>2565898</v>
      </c>
      <c r="F33" s="1">
        <v>51</v>
      </c>
      <c r="G33" s="1">
        <v>48</v>
      </c>
      <c r="H33" s="1">
        <v>167</v>
      </c>
      <c r="I33" s="1">
        <v>0</v>
      </c>
      <c r="J33" s="1">
        <v>0</v>
      </c>
      <c r="K33" s="1">
        <v>1</v>
      </c>
      <c r="L33" s="1">
        <v>1</v>
      </c>
      <c r="M33" s="1">
        <v>0</v>
      </c>
      <c r="N33" s="1">
        <v>0</v>
      </c>
      <c r="O33" s="1">
        <f>SUBTOTAL(9,F33:N33)</f>
        <v>268</v>
      </c>
      <c r="P33" s="1" t="s">
        <v>31</v>
      </c>
      <c r="Q33" s="1" t="s">
        <v>41</v>
      </c>
      <c r="R33" s="1" t="s">
        <v>149</v>
      </c>
      <c r="S33" s="1">
        <v>493</v>
      </c>
      <c r="T33" s="1">
        <v>4</v>
      </c>
      <c r="U33" s="8">
        <f t="shared" si="14"/>
        <v>0.19029850746268656</v>
      </c>
      <c r="V33" s="8">
        <f t="shared" si="10"/>
        <v>0.17910447761194029</v>
      </c>
      <c r="W33" s="8">
        <f t="shared" si="11"/>
        <v>0.62313432835820892</v>
      </c>
      <c r="X33" s="8">
        <f t="shared" si="12"/>
        <v>0</v>
      </c>
      <c r="Y33" s="8">
        <f t="shared" si="18"/>
        <v>0</v>
      </c>
      <c r="Z33" s="8">
        <f t="shared" si="19"/>
        <v>3.7313432835820895E-3</v>
      </c>
      <c r="AA33" s="8">
        <f t="shared" si="15"/>
        <v>3.7313432835820895E-3</v>
      </c>
      <c r="AB33" s="8">
        <f t="shared" si="16"/>
        <v>0</v>
      </c>
      <c r="AC33" s="8">
        <f t="shared" si="17"/>
        <v>0</v>
      </c>
      <c r="AD33" s="1" t="s">
        <v>100</v>
      </c>
      <c r="AE33" s="9">
        <v>2013</v>
      </c>
    </row>
    <row r="34" spans="1:31">
      <c r="A34" s="5">
        <v>33</v>
      </c>
      <c r="B34" s="15" t="s">
        <v>150</v>
      </c>
      <c r="C34" s="15" t="s">
        <v>151</v>
      </c>
      <c r="D34" s="9">
        <v>4056965.0889000003</v>
      </c>
      <c r="E34" s="9">
        <v>2564356.9838</v>
      </c>
      <c r="F34" s="1">
        <v>3551</v>
      </c>
      <c r="G34" s="1">
        <v>308</v>
      </c>
      <c r="H34" s="1">
        <v>4816</v>
      </c>
      <c r="I34" s="1">
        <v>34</v>
      </c>
      <c r="J34" s="1">
        <v>1</v>
      </c>
      <c r="K34" s="1">
        <v>14</v>
      </c>
      <c r="L34" s="1">
        <v>3</v>
      </c>
      <c r="M34" s="1">
        <v>0</v>
      </c>
      <c r="N34" s="1">
        <v>0</v>
      </c>
      <c r="O34" s="1">
        <f>F34+G34+H34+I34+J34+K34+L34+M34+N34</f>
        <v>8727</v>
      </c>
      <c r="P34" s="1" t="s">
        <v>31</v>
      </c>
      <c r="Q34" s="1" t="s">
        <v>41</v>
      </c>
      <c r="R34" s="13" t="s">
        <v>152</v>
      </c>
      <c r="S34" s="7">
        <v>536</v>
      </c>
      <c r="T34" s="1">
        <v>4</v>
      </c>
      <c r="U34" s="8">
        <f t="shared" si="14"/>
        <v>0.40689813223329896</v>
      </c>
      <c r="V34" s="8">
        <f t="shared" si="10"/>
        <v>3.5292769565715594E-2</v>
      </c>
      <c r="W34" s="8">
        <f t="shared" si="11"/>
        <v>0.55185057866391662</v>
      </c>
      <c r="X34" s="8">
        <f t="shared" si="12"/>
        <v>3.8959550819296436E-3</v>
      </c>
      <c r="Y34" s="8">
        <f t="shared" si="18"/>
        <v>1.1458691417440129E-4</v>
      </c>
      <c r="Z34" s="8">
        <f t="shared" si="19"/>
        <v>1.604216798441618E-3</v>
      </c>
      <c r="AA34" s="8">
        <f t="shared" si="15"/>
        <v>3.4376074252320387E-4</v>
      </c>
      <c r="AB34" s="8">
        <f t="shared" si="16"/>
        <v>0</v>
      </c>
      <c r="AC34" s="8">
        <f t="shared" si="17"/>
        <v>0</v>
      </c>
      <c r="AD34" s="1" t="s">
        <v>153</v>
      </c>
      <c r="AE34" s="9">
        <v>2010</v>
      </c>
    </row>
    <row r="35" spans="1:31">
      <c r="A35" s="5">
        <v>34</v>
      </c>
      <c r="B35" s="15" t="s">
        <v>154</v>
      </c>
      <c r="C35" s="15" t="s">
        <v>155</v>
      </c>
      <c r="D35" s="9">
        <v>4056965.0889000003</v>
      </c>
      <c r="E35" s="9">
        <v>2564356.9838</v>
      </c>
      <c r="F35" s="1">
        <v>1394</v>
      </c>
      <c r="G35" s="1">
        <v>29</v>
      </c>
      <c r="H35" s="1">
        <v>132</v>
      </c>
      <c r="I35" s="1">
        <v>1</v>
      </c>
      <c r="J35" s="1">
        <v>0</v>
      </c>
      <c r="K35" s="1">
        <v>10</v>
      </c>
      <c r="L35" s="1">
        <v>0</v>
      </c>
      <c r="M35" s="1">
        <v>0</v>
      </c>
      <c r="N35" s="1">
        <v>0</v>
      </c>
      <c r="O35" s="1">
        <f>SUM(F35:N35)</f>
        <v>1566</v>
      </c>
      <c r="P35" s="1" t="s">
        <v>50</v>
      </c>
      <c r="Q35" s="1" t="s">
        <v>41</v>
      </c>
      <c r="R35" s="13" t="s">
        <v>156</v>
      </c>
      <c r="S35" s="1">
        <v>823</v>
      </c>
      <c r="T35" s="1">
        <v>4</v>
      </c>
      <c r="U35" s="8">
        <f t="shared" si="14"/>
        <v>0.89016602809706258</v>
      </c>
      <c r="V35" s="8">
        <f t="shared" si="10"/>
        <v>1.8518518518518517E-2</v>
      </c>
      <c r="W35" s="8">
        <f t="shared" si="11"/>
        <v>8.4291187739463605E-2</v>
      </c>
      <c r="X35" s="8">
        <f t="shared" si="12"/>
        <v>6.3856960408684551E-4</v>
      </c>
      <c r="Y35" s="8">
        <f t="shared" si="18"/>
        <v>0</v>
      </c>
      <c r="Z35" s="8">
        <f t="shared" si="19"/>
        <v>6.3856960408684551E-3</v>
      </c>
      <c r="AA35" s="8">
        <f t="shared" si="15"/>
        <v>0</v>
      </c>
      <c r="AB35" s="8">
        <f t="shared" si="16"/>
        <v>0</v>
      </c>
      <c r="AC35" s="8">
        <f t="shared" si="17"/>
        <v>0</v>
      </c>
      <c r="AD35" s="1" t="s">
        <v>157</v>
      </c>
      <c r="AE35" s="9">
        <v>2009</v>
      </c>
    </row>
    <row r="36" spans="1:31">
      <c r="A36" s="5">
        <v>35</v>
      </c>
      <c r="B36" s="15" t="s">
        <v>158</v>
      </c>
      <c r="C36" s="15" t="s">
        <v>159</v>
      </c>
      <c r="D36" s="9">
        <v>4056965.0889000003</v>
      </c>
      <c r="E36" s="9">
        <v>2564356.9838</v>
      </c>
      <c r="F36" s="1">
        <v>548</v>
      </c>
      <c r="G36" s="1">
        <v>52</v>
      </c>
      <c r="H36" s="1">
        <v>657</v>
      </c>
      <c r="I36" s="1">
        <v>5</v>
      </c>
      <c r="J36" s="1">
        <v>0</v>
      </c>
      <c r="K36" s="1">
        <v>0</v>
      </c>
      <c r="L36" s="1">
        <v>4</v>
      </c>
      <c r="M36" s="1">
        <v>0</v>
      </c>
      <c r="N36" s="1">
        <v>0</v>
      </c>
      <c r="O36" s="1">
        <f>SUBTOTAL(9,F36:N36)</f>
        <v>1266</v>
      </c>
      <c r="P36" s="1" t="s">
        <v>31</v>
      </c>
      <c r="Q36" s="1" t="s">
        <v>41</v>
      </c>
      <c r="R36" s="13" t="s">
        <v>160</v>
      </c>
      <c r="S36" s="1">
        <v>569</v>
      </c>
      <c r="T36" s="1">
        <v>4</v>
      </c>
      <c r="U36" s="8">
        <f t="shared" si="14"/>
        <v>0.43285939968404424</v>
      </c>
      <c r="V36" s="8">
        <f t="shared" si="10"/>
        <v>4.1074249605055291E-2</v>
      </c>
      <c r="W36" s="8">
        <f t="shared" si="11"/>
        <v>0.51895734597156395</v>
      </c>
      <c r="X36" s="8">
        <f t="shared" si="12"/>
        <v>3.9494470774091624E-3</v>
      </c>
      <c r="Y36" s="8">
        <f t="shared" si="18"/>
        <v>0</v>
      </c>
      <c r="Z36" s="8">
        <f t="shared" si="19"/>
        <v>0</v>
      </c>
      <c r="AA36" s="8">
        <f t="shared" si="15"/>
        <v>3.1595576619273301E-3</v>
      </c>
      <c r="AB36" s="8">
        <f t="shared" si="16"/>
        <v>0</v>
      </c>
      <c r="AC36" s="8">
        <f t="shared" si="17"/>
        <v>0</v>
      </c>
      <c r="AD36" s="1" t="s">
        <v>161</v>
      </c>
      <c r="AE36" s="9">
        <v>2010</v>
      </c>
    </row>
    <row r="37" spans="1:31">
      <c r="A37" s="5">
        <v>36</v>
      </c>
      <c r="B37" s="15" t="s">
        <v>162</v>
      </c>
      <c r="C37" s="15" t="s">
        <v>163</v>
      </c>
      <c r="D37" s="9">
        <v>4056965.0889000003</v>
      </c>
      <c r="E37" s="9">
        <v>2564356.9838</v>
      </c>
      <c r="F37" s="1">
        <v>4</v>
      </c>
      <c r="G37" s="1">
        <v>10</v>
      </c>
      <c r="H37" s="1">
        <v>51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f>SUBTOTAL(9,F37:N37)</f>
        <v>65</v>
      </c>
      <c r="P37" s="1" t="s">
        <v>31</v>
      </c>
      <c r="Q37" s="1" t="s">
        <v>41</v>
      </c>
      <c r="R37" s="13" t="s">
        <v>164</v>
      </c>
      <c r="S37" s="7">
        <v>3402</v>
      </c>
      <c r="T37" s="1">
        <v>2</v>
      </c>
      <c r="U37" s="8">
        <f t="shared" si="14"/>
        <v>6.1538461538461542E-2</v>
      </c>
      <c r="V37" s="8">
        <f t="shared" si="10"/>
        <v>0.15384615384615385</v>
      </c>
      <c r="W37" s="8">
        <f t="shared" si="11"/>
        <v>0.7846153846153846</v>
      </c>
      <c r="X37" s="8">
        <f t="shared" si="12"/>
        <v>0</v>
      </c>
      <c r="Y37" s="8">
        <f t="shared" si="18"/>
        <v>0</v>
      </c>
      <c r="Z37" s="8">
        <f t="shared" si="19"/>
        <v>0</v>
      </c>
      <c r="AA37" s="8">
        <f t="shared" si="15"/>
        <v>0</v>
      </c>
      <c r="AB37" s="8">
        <f t="shared" si="16"/>
        <v>0</v>
      </c>
      <c r="AC37" s="8">
        <f t="shared" si="17"/>
        <v>0</v>
      </c>
      <c r="AD37" s="1" t="s">
        <v>161</v>
      </c>
      <c r="AE37" s="9">
        <v>2010</v>
      </c>
    </row>
    <row r="38" spans="1:31">
      <c r="A38" s="5">
        <v>37</v>
      </c>
      <c r="B38" s="15" t="s">
        <v>165</v>
      </c>
      <c r="C38" s="15" t="s">
        <v>166</v>
      </c>
      <c r="D38" s="9">
        <v>4053451.3564000004</v>
      </c>
      <c r="E38" s="9">
        <v>2536097.4358999999</v>
      </c>
      <c r="F38" s="1">
        <v>960</v>
      </c>
      <c r="G38" s="1">
        <v>16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f t="shared" ref="O38:O57" si="21">SUM(F38:N38)</f>
        <v>976</v>
      </c>
      <c r="P38" s="1" t="s">
        <v>31</v>
      </c>
      <c r="Q38" s="1" t="s">
        <v>41</v>
      </c>
      <c r="R38" s="13">
        <v>150</v>
      </c>
      <c r="S38" s="13">
        <v>120</v>
      </c>
      <c r="T38" s="1">
        <v>5</v>
      </c>
      <c r="U38" s="8">
        <f t="shared" si="14"/>
        <v>0.98360655737704916</v>
      </c>
      <c r="V38" s="8">
        <f t="shared" si="10"/>
        <v>1.6393442622950821E-2</v>
      </c>
      <c r="W38" s="8">
        <f t="shared" si="11"/>
        <v>0</v>
      </c>
      <c r="X38" s="8">
        <f t="shared" si="12"/>
        <v>0</v>
      </c>
      <c r="Y38" s="8">
        <f t="shared" si="18"/>
        <v>0</v>
      </c>
      <c r="Z38" s="8">
        <f t="shared" si="19"/>
        <v>0</v>
      </c>
      <c r="AA38" s="8">
        <f t="shared" si="15"/>
        <v>0</v>
      </c>
      <c r="AB38" s="8">
        <f t="shared" si="16"/>
        <v>0</v>
      </c>
      <c r="AC38" s="8">
        <f t="shared" si="17"/>
        <v>0</v>
      </c>
      <c r="AD38" s="1" t="s">
        <v>167</v>
      </c>
      <c r="AE38" s="9">
        <v>1994</v>
      </c>
    </row>
    <row r="39" spans="1:31">
      <c r="A39" s="5">
        <v>38</v>
      </c>
      <c r="B39" s="15" t="s">
        <v>168</v>
      </c>
      <c r="C39" s="5" t="s">
        <v>169</v>
      </c>
      <c r="D39" s="9">
        <v>4053000.5272000004</v>
      </c>
      <c r="E39" s="9">
        <v>2568537.8467999999</v>
      </c>
      <c r="F39" s="1">
        <v>17</v>
      </c>
      <c r="G39" s="1">
        <v>0</v>
      </c>
      <c r="H39" s="1">
        <v>0</v>
      </c>
      <c r="I39" s="1">
        <v>0</v>
      </c>
      <c r="J39" s="1">
        <v>1</v>
      </c>
      <c r="K39" s="1">
        <v>0</v>
      </c>
      <c r="L39" s="1">
        <v>0</v>
      </c>
      <c r="M39" s="1">
        <v>0</v>
      </c>
      <c r="N39" s="1">
        <v>0</v>
      </c>
      <c r="O39" s="1">
        <f t="shared" si="21"/>
        <v>18</v>
      </c>
      <c r="P39" s="1" t="s">
        <v>50</v>
      </c>
      <c r="Q39" s="1" t="s">
        <v>41</v>
      </c>
      <c r="R39" s="13" t="s">
        <v>114</v>
      </c>
      <c r="S39" s="13" t="s">
        <v>114</v>
      </c>
      <c r="T39" s="1">
        <v>0</v>
      </c>
      <c r="U39" s="8">
        <f t="shared" si="14"/>
        <v>0.94444444444444442</v>
      </c>
      <c r="V39" s="8">
        <f t="shared" si="10"/>
        <v>0</v>
      </c>
      <c r="W39" s="8">
        <f t="shared" si="11"/>
        <v>0</v>
      </c>
      <c r="X39" s="8">
        <f t="shared" si="12"/>
        <v>0</v>
      </c>
      <c r="Y39" s="8">
        <f t="shared" si="18"/>
        <v>5.5555555555555552E-2</v>
      </c>
      <c r="Z39" s="8">
        <f t="shared" si="19"/>
        <v>0</v>
      </c>
      <c r="AA39" s="8">
        <f t="shared" si="15"/>
        <v>0</v>
      </c>
      <c r="AB39" s="8">
        <f t="shared" si="16"/>
        <v>0</v>
      </c>
      <c r="AC39" s="8">
        <f t="shared" si="17"/>
        <v>0</v>
      </c>
      <c r="AD39" s="1" t="s">
        <v>170</v>
      </c>
      <c r="AE39" s="9">
        <v>2007</v>
      </c>
    </row>
    <row r="40" spans="1:31">
      <c r="A40" s="5">
        <v>39</v>
      </c>
      <c r="B40" s="5" t="s">
        <v>171</v>
      </c>
      <c r="C40" s="5" t="s">
        <v>172</v>
      </c>
      <c r="D40" s="9">
        <v>4047173</v>
      </c>
      <c r="E40" s="9">
        <v>2577695</v>
      </c>
      <c r="F40" s="1">
        <v>0</v>
      </c>
      <c r="G40" s="1">
        <v>23</v>
      </c>
      <c r="H40" s="1">
        <v>2</v>
      </c>
      <c r="I40" s="1">
        <v>0</v>
      </c>
      <c r="J40" s="1">
        <v>9</v>
      </c>
      <c r="K40" s="1">
        <v>0</v>
      </c>
      <c r="L40" s="1">
        <v>1</v>
      </c>
      <c r="M40" s="1">
        <v>0</v>
      </c>
      <c r="N40" s="1">
        <v>0</v>
      </c>
      <c r="O40" s="1">
        <f t="shared" si="21"/>
        <v>35</v>
      </c>
      <c r="P40" s="1" t="s">
        <v>31</v>
      </c>
      <c r="Q40" s="1" t="s">
        <v>41</v>
      </c>
      <c r="R40" s="1" t="s">
        <v>114</v>
      </c>
      <c r="S40" s="13" t="s">
        <v>114</v>
      </c>
      <c r="T40" s="1">
        <v>4</v>
      </c>
      <c r="U40" s="8">
        <f t="shared" si="14"/>
        <v>0</v>
      </c>
      <c r="V40" s="8">
        <f t="shared" si="10"/>
        <v>0.65714285714285714</v>
      </c>
      <c r="W40" s="8">
        <f t="shared" si="11"/>
        <v>5.7142857142857141E-2</v>
      </c>
      <c r="X40" s="8">
        <f t="shared" si="12"/>
        <v>0</v>
      </c>
      <c r="Y40" s="8">
        <f t="shared" si="18"/>
        <v>0.25714285714285712</v>
      </c>
      <c r="Z40" s="8">
        <f t="shared" si="19"/>
        <v>0</v>
      </c>
      <c r="AA40" s="8">
        <f t="shared" si="15"/>
        <v>2.8571428571428571E-2</v>
      </c>
      <c r="AB40" s="8">
        <f t="shared" si="16"/>
        <v>0</v>
      </c>
      <c r="AC40" s="8">
        <f t="shared" si="17"/>
        <v>0</v>
      </c>
      <c r="AD40" s="1" t="s">
        <v>173</v>
      </c>
      <c r="AE40" s="9">
        <v>2016</v>
      </c>
    </row>
    <row r="41" spans="1:31">
      <c r="A41" s="5">
        <v>40</v>
      </c>
      <c r="B41" s="5" t="s">
        <v>174</v>
      </c>
      <c r="C41" s="5" t="s">
        <v>175</v>
      </c>
      <c r="D41" s="9">
        <v>4047037</v>
      </c>
      <c r="E41" s="9">
        <v>2578050</v>
      </c>
      <c r="F41" s="1">
        <v>35</v>
      </c>
      <c r="G41" s="1">
        <v>97</v>
      </c>
      <c r="H41" s="1">
        <v>8</v>
      </c>
      <c r="I41" s="1">
        <v>2</v>
      </c>
      <c r="J41" s="1">
        <v>5</v>
      </c>
      <c r="K41" s="1">
        <v>0</v>
      </c>
      <c r="L41" s="1">
        <v>17</v>
      </c>
      <c r="M41" s="1">
        <v>0</v>
      </c>
      <c r="N41" s="1">
        <v>0</v>
      </c>
      <c r="O41" s="1">
        <f t="shared" si="21"/>
        <v>164</v>
      </c>
      <c r="P41" s="1" t="s">
        <v>31</v>
      </c>
      <c r="Q41" s="1" t="s">
        <v>41</v>
      </c>
      <c r="R41" s="1" t="s">
        <v>176</v>
      </c>
      <c r="S41" s="1">
        <v>514</v>
      </c>
      <c r="T41" s="1">
        <v>4</v>
      </c>
      <c r="U41" s="8">
        <f t="shared" si="14"/>
        <v>0.21341463414634146</v>
      </c>
      <c r="V41" s="8">
        <f t="shared" si="10"/>
        <v>0.59146341463414631</v>
      </c>
      <c r="W41" s="8">
        <f t="shared" si="11"/>
        <v>4.878048780487805E-2</v>
      </c>
      <c r="X41" s="8">
        <f t="shared" si="12"/>
        <v>1.2195121951219513E-2</v>
      </c>
      <c r="Y41" s="8">
        <f t="shared" si="18"/>
        <v>3.048780487804878E-2</v>
      </c>
      <c r="Z41" s="8">
        <f t="shared" si="19"/>
        <v>0</v>
      </c>
      <c r="AA41" s="8">
        <f t="shared" si="15"/>
        <v>0.10365853658536585</v>
      </c>
      <c r="AB41" s="8">
        <f t="shared" si="16"/>
        <v>0</v>
      </c>
      <c r="AC41" s="8">
        <f t="shared" si="17"/>
        <v>0</v>
      </c>
      <c r="AD41" s="1" t="s">
        <v>173</v>
      </c>
      <c r="AE41" s="9">
        <v>2016</v>
      </c>
    </row>
    <row r="42" spans="1:31">
      <c r="A42" s="5">
        <v>41</v>
      </c>
      <c r="B42" s="5" t="s">
        <v>177</v>
      </c>
      <c r="C42" s="5" t="s">
        <v>178</v>
      </c>
      <c r="D42" s="9">
        <v>4046928</v>
      </c>
      <c r="E42" s="9">
        <v>2578671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3</v>
      </c>
      <c r="O42" s="1">
        <f t="shared" si="21"/>
        <v>3</v>
      </c>
      <c r="P42" s="1" t="s">
        <v>31</v>
      </c>
      <c r="Q42" s="1" t="s">
        <v>41</v>
      </c>
      <c r="R42" s="1" t="s">
        <v>179</v>
      </c>
      <c r="S42" s="13">
        <v>100</v>
      </c>
      <c r="T42" s="1">
        <v>5</v>
      </c>
      <c r="U42" s="8">
        <f t="shared" si="14"/>
        <v>0</v>
      </c>
      <c r="V42" s="8">
        <f t="shared" si="10"/>
        <v>0</v>
      </c>
      <c r="W42" s="8">
        <f t="shared" si="11"/>
        <v>0</v>
      </c>
      <c r="X42" s="8">
        <f t="shared" si="12"/>
        <v>0</v>
      </c>
      <c r="Y42" s="8">
        <f t="shared" si="18"/>
        <v>0</v>
      </c>
      <c r="Z42" s="8">
        <f t="shared" si="19"/>
        <v>0</v>
      </c>
      <c r="AA42" s="8">
        <f t="shared" si="15"/>
        <v>0</v>
      </c>
      <c r="AB42" s="8">
        <f t="shared" si="16"/>
        <v>0</v>
      </c>
      <c r="AC42" s="8">
        <f t="shared" si="17"/>
        <v>1</v>
      </c>
      <c r="AD42" s="1" t="s">
        <v>173</v>
      </c>
      <c r="AE42" s="9">
        <v>2016</v>
      </c>
    </row>
    <row r="43" spans="1:31">
      <c r="A43" s="5">
        <v>42</v>
      </c>
      <c r="B43" s="15" t="s">
        <v>180</v>
      </c>
      <c r="C43" s="15" t="s">
        <v>181</v>
      </c>
      <c r="D43" s="9">
        <v>4046487</v>
      </c>
      <c r="E43" s="9">
        <v>2545737</v>
      </c>
      <c r="F43" s="1">
        <v>134</v>
      </c>
      <c r="G43" s="1">
        <v>1</v>
      </c>
      <c r="H43" s="1">
        <v>7</v>
      </c>
      <c r="I43" s="1">
        <v>1</v>
      </c>
      <c r="J43" s="1">
        <v>0</v>
      </c>
      <c r="K43" s="1">
        <v>0</v>
      </c>
      <c r="L43" s="1">
        <v>0</v>
      </c>
      <c r="M43" s="1">
        <v>0</v>
      </c>
      <c r="N43" s="1">
        <v>3</v>
      </c>
      <c r="O43" s="1">
        <f t="shared" si="21"/>
        <v>146</v>
      </c>
      <c r="P43" s="1" t="s">
        <v>50</v>
      </c>
      <c r="Q43" s="1" t="s">
        <v>41</v>
      </c>
      <c r="R43" s="1" t="s">
        <v>182</v>
      </c>
      <c r="S43" s="1">
        <v>457</v>
      </c>
      <c r="T43" s="1">
        <v>4</v>
      </c>
      <c r="U43" s="8">
        <f t="shared" si="14"/>
        <v>0.9178082191780822</v>
      </c>
      <c r="V43" s="8">
        <f t="shared" si="10"/>
        <v>6.8493150684931503E-3</v>
      </c>
      <c r="W43" s="8">
        <f t="shared" si="11"/>
        <v>4.7945205479452052E-2</v>
      </c>
      <c r="X43" s="8">
        <f t="shared" si="12"/>
        <v>6.8493150684931503E-3</v>
      </c>
      <c r="Y43" s="8">
        <f t="shared" si="18"/>
        <v>0</v>
      </c>
      <c r="Z43" s="8">
        <f t="shared" si="19"/>
        <v>0</v>
      </c>
      <c r="AA43" s="8">
        <f t="shared" si="15"/>
        <v>0</v>
      </c>
      <c r="AB43" s="8">
        <f t="shared" si="16"/>
        <v>0</v>
      </c>
      <c r="AC43" s="8">
        <f t="shared" si="17"/>
        <v>2.0547945205479451E-2</v>
      </c>
      <c r="AD43" s="1" t="s">
        <v>183</v>
      </c>
      <c r="AE43" s="1">
        <v>2015</v>
      </c>
    </row>
    <row r="44" spans="1:31">
      <c r="A44" s="5">
        <v>43</v>
      </c>
      <c r="B44" s="16" t="s">
        <v>184</v>
      </c>
      <c r="C44" s="16" t="s">
        <v>185</v>
      </c>
      <c r="D44" s="9">
        <v>4038308</v>
      </c>
      <c r="E44" s="9">
        <v>2552709</v>
      </c>
      <c r="F44" s="1">
        <v>175</v>
      </c>
      <c r="G44" s="1">
        <v>1</v>
      </c>
      <c r="H44" s="1">
        <v>30</v>
      </c>
      <c r="I44" s="1">
        <v>4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f t="shared" si="21"/>
        <v>210</v>
      </c>
      <c r="P44" s="1" t="s">
        <v>50</v>
      </c>
      <c r="Q44" s="1" t="s">
        <v>41</v>
      </c>
      <c r="R44" s="13" t="s">
        <v>114</v>
      </c>
      <c r="S44" s="13" t="s">
        <v>114</v>
      </c>
      <c r="T44" s="1">
        <v>0</v>
      </c>
      <c r="U44" s="8">
        <f t="shared" si="14"/>
        <v>0.83333333333333337</v>
      </c>
      <c r="V44" s="8">
        <f t="shared" si="10"/>
        <v>4.7619047619047623E-3</v>
      </c>
      <c r="W44" s="8">
        <f t="shared" si="11"/>
        <v>0.14285714285714285</v>
      </c>
      <c r="X44" s="8">
        <f t="shared" si="12"/>
        <v>1.9047619047619049E-2</v>
      </c>
      <c r="Y44" s="8">
        <f t="shared" si="18"/>
        <v>0</v>
      </c>
      <c r="Z44" s="8">
        <f t="shared" si="19"/>
        <v>0</v>
      </c>
      <c r="AA44" s="8">
        <f t="shared" si="15"/>
        <v>0</v>
      </c>
      <c r="AB44" s="8">
        <f t="shared" si="16"/>
        <v>0</v>
      </c>
      <c r="AC44" s="8">
        <f t="shared" si="17"/>
        <v>0</v>
      </c>
      <c r="AD44" s="1" t="s">
        <v>186</v>
      </c>
      <c r="AE44" s="9">
        <v>2010</v>
      </c>
    </row>
    <row r="45" spans="1:31">
      <c r="A45" s="5">
        <v>44</v>
      </c>
      <c r="B45" s="16" t="s">
        <v>187</v>
      </c>
      <c r="C45" s="16" t="s">
        <v>188</v>
      </c>
      <c r="D45" s="9">
        <v>4038271</v>
      </c>
      <c r="E45" s="9">
        <v>2552677</v>
      </c>
      <c r="F45" s="1">
        <v>10</v>
      </c>
      <c r="G45" s="1">
        <v>4</v>
      </c>
      <c r="H45" s="1">
        <v>7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f t="shared" si="21"/>
        <v>21</v>
      </c>
      <c r="P45" s="1" t="s">
        <v>50</v>
      </c>
      <c r="Q45" s="1" t="s">
        <v>41</v>
      </c>
      <c r="R45" s="13" t="s">
        <v>114</v>
      </c>
      <c r="S45" s="13" t="s">
        <v>114</v>
      </c>
      <c r="T45" s="1">
        <v>0</v>
      </c>
      <c r="U45" s="8">
        <f t="shared" si="14"/>
        <v>0.47619047619047616</v>
      </c>
      <c r="V45" s="8">
        <f t="shared" si="10"/>
        <v>0.19047619047619047</v>
      </c>
      <c r="W45" s="8">
        <f t="shared" si="11"/>
        <v>0.33333333333333331</v>
      </c>
      <c r="X45" s="8">
        <f t="shared" si="12"/>
        <v>0</v>
      </c>
      <c r="Y45" s="8">
        <f t="shared" si="18"/>
        <v>0</v>
      </c>
      <c r="Z45" s="8">
        <f t="shared" si="19"/>
        <v>0</v>
      </c>
      <c r="AA45" s="8">
        <f t="shared" si="15"/>
        <v>0</v>
      </c>
      <c r="AB45" s="8">
        <f t="shared" si="16"/>
        <v>0</v>
      </c>
      <c r="AC45" s="8">
        <f t="shared" si="17"/>
        <v>0</v>
      </c>
      <c r="AD45" s="1" t="s">
        <v>186</v>
      </c>
      <c r="AE45" s="9">
        <v>2010</v>
      </c>
    </row>
    <row r="46" spans="1:31">
      <c r="A46" s="5">
        <v>45</v>
      </c>
      <c r="B46" s="16" t="s">
        <v>189</v>
      </c>
      <c r="C46" s="16" t="s">
        <v>190</v>
      </c>
      <c r="D46" s="9">
        <v>4038252</v>
      </c>
      <c r="E46" s="9">
        <v>2552629</v>
      </c>
      <c r="F46" s="1">
        <v>14</v>
      </c>
      <c r="G46" s="1">
        <v>10</v>
      </c>
      <c r="H46" s="1">
        <v>1</v>
      </c>
      <c r="I46" s="1">
        <v>4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f t="shared" si="21"/>
        <v>29</v>
      </c>
      <c r="P46" s="1" t="s">
        <v>50</v>
      </c>
      <c r="Q46" s="1" t="s">
        <v>41</v>
      </c>
      <c r="R46" s="13" t="s">
        <v>114</v>
      </c>
      <c r="S46" s="13" t="s">
        <v>114</v>
      </c>
      <c r="T46" s="1">
        <v>0</v>
      </c>
      <c r="U46" s="8">
        <f t="shared" si="14"/>
        <v>0.48275862068965519</v>
      </c>
      <c r="V46" s="8">
        <f t="shared" si="10"/>
        <v>0.34482758620689657</v>
      </c>
      <c r="W46" s="8">
        <f t="shared" si="11"/>
        <v>3.4482758620689655E-2</v>
      </c>
      <c r="X46" s="8">
        <f t="shared" si="12"/>
        <v>0.13793103448275862</v>
      </c>
      <c r="Y46" s="8">
        <f t="shared" si="18"/>
        <v>0</v>
      </c>
      <c r="Z46" s="8">
        <f t="shared" si="19"/>
        <v>0</v>
      </c>
      <c r="AA46" s="8">
        <f t="shared" si="15"/>
        <v>0</v>
      </c>
      <c r="AB46" s="8">
        <f t="shared" si="16"/>
        <v>0</v>
      </c>
      <c r="AC46" s="8">
        <f t="shared" si="17"/>
        <v>0</v>
      </c>
      <c r="AD46" s="1" t="s">
        <v>186</v>
      </c>
      <c r="AE46" s="9">
        <v>2010</v>
      </c>
    </row>
    <row r="47" spans="1:31">
      <c r="A47" s="5">
        <v>46</v>
      </c>
      <c r="B47" s="5" t="s">
        <v>191</v>
      </c>
      <c r="C47" s="5" t="s">
        <v>192</v>
      </c>
      <c r="D47" s="9">
        <v>4035605</v>
      </c>
      <c r="E47" s="9">
        <v>2588400</v>
      </c>
      <c r="F47" s="1">
        <v>420</v>
      </c>
      <c r="G47" s="1">
        <v>1022</v>
      </c>
      <c r="H47" s="1">
        <v>622</v>
      </c>
      <c r="I47" s="1">
        <v>41</v>
      </c>
      <c r="J47" s="1">
        <v>7</v>
      </c>
      <c r="K47" s="1">
        <v>72</v>
      </c>
      <c r="L47" s="1">
        <v>3385</v>
      </c>
      <c r="M47" s="1">
        <v>0</v>
      </c>
      <c r="N47" s="1">
        <v>2</v>
      </c>
      <c r="O47" s="1">
        <f t="shared" si="21"/>
        <v>5571</v>
      </c>
      <c r="P47" s="1" t="s">
        <v>31</v>
      </c>
      <c r="Q47" s="1" t="s">
        <v>41</v>
      </c>
      <c r="R47" s="1" t="s">
        <v>193</v>
      </c>
      <c r="S47" s="1">
        <v>860</v>
      </c>
      <c r="T47" s="1">
        <v>4</v>
      </c>
      <c r="U47" s="8">
        <f t="shared" si="14"/>
        <v>7.5390414647280565E-2</v>
      </c>
      <c r="V47" s="8">
        <f t="shared" si="10"/>
        <v>0.18345000897504937</v>
      </c>
      <c r="W47" s="8">
        <f t="shared" si="11"/>
        <v>0.11164961407287741</v>
      </c>
      <c r="X47" s="8">
        <f t="shared" si="12"/>
        <v>7.359540477472626E-3</v>
      </c>
      <c r="Y47" s="8">
        <f t="shared" si="18"/>
        <v>1.2565069107880094E-3</v>
      </c>
      <c r="Z47" s="8">
        <f t="shared" si="19"/>
        <v>1.2924071082390954E-2</v>
      </c>
      <c r="AA47" s="8">
        <f t="shared" si="15"/>
        <v>0.60761084185963021</v>
      </c>
      <c r="AB47" s="8">
        <f t="shared" si="16"/>
        <v>0</v>
      </c>
      <c r="AC47" s="8">
        <f t="shared" si="17"/>
        <v>3.5900197451085983E-4</v>
      </c>
      <c r="AD47" s="1" t="s">
        <v>194</v>
      </c>
      <c r="AE47" s="9">
        <v>2019</v>
      </c>
    </row>
    <row r="48" spans="1:31">
      <c r="A48" s="5">
        <v>47</v>
      </c>
      <c r="B48" s="5" t="s">
        <v>195</v>
      </c>
      <c r="C48" s="5" t="s">
        <v>196</v>
      </c>
      <c r="D48" s="9">
        <v>4032460</v>
      </c>
      <c r="E48" s="9">
        <v>2594478</v>
      </c>
      <c r="F48" s="1">
        <v>35</v>
      </c>
      <c r="G48" s="1">
        <v>1362</v>
      </c>
      <c r="H48" s="1">
        <v>42</v>
      </c>
      <c r="I48" s="1">
        <v>24</v>
      </c>
      <c r="J48" s="1">
        <v>131</v>
      </c>
      <c r="K48" s="1">
        <v>143</v>
      </c>
      <c r="L48" s="1">
        <v>396</v>
      </c>
      <c r="M48" s="1">
        <v>0</v>
      </c>
      <c r="N48" s="1">
        <v>0</v>
      </c>
      <c r="O48" s="1">
        <f t="shared" si="21"/>
        <v>2133</v>
      </c>
      <c r="P48" s="1" t="s">
        <v>31</v>
      </c>
      <c r="Q48" s="1" t="s">
        <v>41</v>
      </c>
      <c r="R48" s="1" t="s">
        <v>197</v>
      </c>
      <c r="S48" s="1">
        <v>1043</v>
      </c>
      <c r="T48" s="1">
        <v>4</v>
      </c>
      <c r="U48" s="8">
        <f t="shared" si="14"/>
        <v>1.6408813877168308E-2</v>
      </c>
      <c r="V48" s="8">
        <f t="shared" si="10"/>
        <v>0.6385372714486639</v>
      </c>
      <c r="W48" s="8">
        <f t="shared" si="11"/>
        <v>1.969057665260197E-2</v>
      </c>
      <c r="X48" s="8">
        <f t="shared" si="12"/>
        <v>1.1251758087201125E-2</v>
      </c>
      <c r="Y48" s="8">
        <f t="shared" si="18"/>
        <v>6.1415846225972806E-2</v>
      </c>
      <c r="Z48" s="8">
        <f t="shared" si="19"/>
        <v>6.7041725269573374E-2</v>
      </c>
      <c r="AA48" s="8">
        <f t="shared" si="15"/>
        <v>0.18565400843881857</v>
      </c>
      <c r="AB48" s="8">
        <f t="shared" si="16"/>
        <v>0</v>
      </c>
      <c r="AC48" s="8">
        <f t="shared" si="17"/>
        <v>0</v>
      </c>
      <c r="AD48" s="1" t="s">
        <v>198</v>
      </c>
      <c r="AE48" s="9">
        <v>2021</v>
      </c>
    </row>
    <row r="49" spans="1:31">
      <c r="A49" s="5">
        <v>48</v>
      </c>
      <c r="B49" s="15" t="s">
        <v>199</v>
      </c>
      <c r="C49" s="15" t="s">
        <v>200</v>
      </c>
      <c r="D49" s="9">
        <v>4021033.7944</v>
      </c>
      <c r="E49" s="9">
        <v>2598986.4783999999</v>
      </c>
      <c r="F49" s="1">
        <v>409</v>
      </c>
      <c r="G49" s="1">
        <v>0</v>
      </c>
      <c r="H49" s="1">
        <v>0</v>
      </c>
      <c r="I49" s="1">
        <v>0</v>
      </c>
      <c r="J49" s="1">
        <v>24</v>
      </c>
      <c r="K49" s="1">
        <v>411</v>
      </c>
      <c r="L49" s="1">
        <v>0</v>
      </c>
      <c r="M49" s="1">
        <v>0</v>
      </c>
      <c r="N49" s="1">
        <v>0</v>
      </c>
      <c r="O49" s="1">
        <f t="shared" si="21"/>
        <v>844</v>
      </c>
      <c r="P49" s="1" t="s">
        <v>31</v>
      </c>
      <c r="Q49" s="1" t="s">
        <v>201</v>
      </c>
      <c r="R49" s="13" t="s">
        <v>202</v>
      </c>
      <c r="S49" s="7">
        <v>308</v>
      </c>
      <c r="T49" s="1">
        <v>4</v>
      </c>
      <c r="U49" s="8">
        <f t="shared" si="14"/>
        <v>0.48459715639810425</v>
      </c>
      <c r="V49" s="8">
        <f t="shared" si="10"/>
        <v>0</v>
      </c>
      <c r="W49" s="8">
        <f t="shared" si="11"/>
        <v>0</v>
      </c>
      <c r="X49" s="8">
        <f t="shared" si="12"/>
        <v>0</v>
      </c>
      <c r="Y49" s="8">
        <f t="shared" si="18"/>
        <v>2.843601895734597E-2</v>
      </c>
      <c r="Z49" s="8">
        <f t="shared" si="19"/>
        <v>0.48696682464454977</v>
      </c>
      <c r="AA49" s="8">
        <f t="shared" si="15"/>
        <v>0</v>
      </c>
      <c r="AB49" s="8">
        <f t="shared" si="16"/>
        <v>0</v>
      </c>
      <c r="AC49" s="8">
        <f t="shared" si="17"/>
        <v>0</v>
      </c>
      <c r="AD49" s="1" t="s">
        <v>203</v>
      </c>
      <c r="AE49" s="9">
        <v>1985</v>
      </c>
    </row>
    <row r="50" spans="1:31">
      <c r="A50" s="5">
        <v>49</v>
      </c>
      <c r="B50" s="15" t="s">
        <v>204</v>
      </c>
      <c r="C50" s="15" t="s">
        <v>205</v>
      </c>
      <c r="D50" s="9">
        <v>3992186.9937</v>
      </c>
      <c r="E50" s="9">
        <v>2612812.4993000003</v>
      </c>
      <c r="F50" s="1">
        <v>175</v>
      </c>
      <c r="G50" s="1">
        <v>6</v>
      </c>
      <c r="H50" s="1">
        <v>9</v>
      </c>
      <c r="I50" s="1">
        <v>0</v>
      </c>
      <c r="J50" s="1">
        <v>0</v>
      </c>
      <c r="K50" s="1">
        <v>0</v>
      </c>
      <c r="L50" s="1">
        <v>6</v>
      </c>
      <c r="M50" s="1">
        <v>0</v>
      </c>
      <c r="N50" s="1">
        <v>0</v>
      </c>
      <c r="O50" s="1">
        <f t="shared" si="21"/>
        <v>196</v>
      </c>
      <c r="P50" s="1" t="s">
        <v>31</v>
      </c>
      <c r="Q50" s="1" t="s">
        <v>206</v>
      </c>
      <c r="R50" s="13">
        <v>100</v>
      </c>
      <c r="S50" s="13">
        <v>100</v>
      </c>
      <c r="T50" s="1">
        <v>5</v>
      </c>
      <c r="U50" s="8">
        <f t="shared" si="14"/>
        <v>0.8928571428571429</v>
      </c>
      <c r="V50" s="8">
        <f t="shared" si="10"/>
        <v>3.0612244897959183E-2</v>
      </c>
      <c r="W50" s="8">
        <f t="shared" si="11"/>
        <v>4.5918367346938778E-2</v>
      </c>
      <c r="X50" s="8">
        <f t="shared" si="12"/>
        <v>0</v>
      </c>
      <c r="Y50" s="8">
        <f t="shared" si="18"/>
        <v>0</v>
      </c>
      <c r="Z50" s="8">
        <f t="shared" si="19"/>
        <v>0</v>
      </c>
      <c r="AA50" s="8">
        <f t="shared" si="15"/>
        <v>3.0612244897959183E-2</v>
      </c>
      <c r="AB50" s="8">
        <f t="shared" si="16"/>
        <v>0</v>
      </c>
      <c r="AC50" s="8">
        <f t="shared" si="17"/>
        <v>0</v>
      </c>
      <c r="AD50" s="1" t="s">
        <v>207</v>
      </c>
      <c r="AE50" s="9">
        <v>2009</v>
      </c>
    </row>
    <row r="51" spans="1:31">
      <c r="A51" s="5">
        <v>50</v>
      </c>
      <c r="B51" s="15" t="s">
        <v>208</v>
      </c>
      <c r="C51" s="15" t="s">
        <v>209</v>
      </c>
      <c r="D51" s="9">
        <v>3992150.7282000002</v>
      </c>
      <c r="E51" s="9">
        <v>2612701.7333</v>
      </c>
      <c r="F51" s="1">
        <v>192</v>
      </c>
      <c r="G51" s="1">
        <v>1</v>
      </c>
      <c r="H51" s="1">
        <v>37</v>
      </c>
      <c r="I51" s="1">
        <v>26</v>
      </c>
      <c r="J51" s="1">
        <v>0</v>
      </c>
      <c r="K51" s="1">
        <v>0</v>
      </c>
      <c r="L51" s="1">
        <v>6</v>
      </c>
      <c r="M51" s="1">
        <v>0</v>
      </c>
      <c r="N51" s="1">
        <v>0</v>
      </c>
      <c r="O51" s="1">
        <f t="shared" si="21"/>
        <v>262</v>
      </c>
      <c r="P51" s="1" t="s">
        <v>31</v>
      </c>
      <c r="Q51" s="1" t="s">
        <v>206</v>
      </c>
      <c r="R51" s="13">
        <v>100</v>
      </c>
      <c r="S51" s="13">
        <v>100</v>
      </c>
      <c r="T51" s="1">
        <v>5</v>
      </c>
      <c r="U51" s="8">
        <f t="shared" si="14"/>
        <v>0.73282442748091603</v>
      </c>
      <c r="V51" s="8">
        <f t="shared" si="10"/>
        <v>3.8167938931297708E-3</v>
      </c>
      <c r="W51" s="8">
        <f t="shared" si="11"/>
        <v>0.14122137404580154</v>
      </c>
      <c r="X51" s="8">
        <f t="shared" si="12"/>
        <v>9.9236641221374045E-2</v>
      </c>
      <c r="Y51" s="8">
        <f t="shared" si="18"/>
        <v>0</v>
      </c>
      <c r="Z51" s="8">
        <f t="shared" si="19"/>
        <v>0</v>
      </c>
      <c r="AA51" s="8">
        <f t="shared" si="15"/>
        <v>2.2900763358778626E-2</v>
      </c>
      <c r="AB51" s="8">
        <f t="shared" si="16"/>
        <v>0</v>
      </c>
      <c r="AC51" s="8">
        <f t="shared" si="17"/>
        <v>0</v>
      </c>
      <c r="AD51" s="1" t="s">
        <v>207</v>
      </c>
      <c r="AE51" s="9">
        <v>2009</v>
      </c>
    </row>
    <row r="52" spans="1:31">
      <c r="A52" s="5">
        <v>51</v>
      </c>
      <c r="B52" s="15" t="s">
        <v>210</v>
      </c>
      <c r="C52" s="5" t="s">
        <v>211</v>
      </c>
      <c r="D52" s="9">
        <v>3990051.3445000001</v>
      </c>
      <c r="E52" s="9">
        <v>2533165.5797000001</v>
      </c>
      <c r="F52" s="1">
        <v>10</v>
      </c>
      <c r="G52" s="1">
        <v>0</v>
      </c>
      <c r="H52" s="1">
        <v>1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f t="shared" si="21"/>
        <v>11</v>
      </c>
      <c r="P52" s="1" t="s">
        <v>31</v>
      </c>
      <c r="Q52" s="1" t="s">
        <v>206</v>
      </c>
      <c r="R52" s="13" t="s">
        <v>212</v>
      </c>
      <c r="S52" s="1">
        <v>1699</v>
      </c>
      <c r="T52" s="1">
        <v>3</v>
      </c>
      <c r="U52" s="8">
        <f t="shared" si="14"/>
        <v>0.90909090909090906</v>
      </c>
      <c r="V52" s="8">
        <f t="shared" si="10"/>
        <v>0</v>
      </c>
      <c r="W52" s="8">
        <f t="shared" si="11"/>
        <v>9.0909090909090912E-2</v>
      </c>
      <c r="X52" s="8">
        <f t="shared" si="12"/>
        <v>0</v>
      </c>
      <c r="Y52" s="8">
        <f t="shared" si="18"/>
        <v>0</v>
      </c>
      <c r="Z52" s="8">
        <f t="shared" si="19"/>
        <v>0</v>
      </c>
      <c r="AA52" s="8">
        <f t="shared" si="15"/>
        <v>0</v>
      </c>
      <c r="AB52" s="8">
        <f t="shared" si="16"/>
        <v>0</v>
      </c>
      <c r="AC52" s="8">
        <f t="shared" si="17"/>
        <v>0</v>
      </c>
      <c r="AD52" s="1" t="s">
        <v>213</v>
      </c>
      <c r="AE52" s="9">
        <v>2000</v>
      </c>
    </row>
    <row r="53" spans="1:31">
      <c r="A53" s="5">
        <v>52</v>
      </c>
      <c r="B53" s="20" t="s">
        <v>214</v>
      </c>
      <c r="C53" s="20" t="s">
        <v>215</v>
      </c>
      <c r="D53" s="9">
        <v>3981323.6137000001</v>
      </c>
      <c r="E53" s="9">
        <v>2649323.3226000001</v>
      </c>
      <c r="F53" s="1">
        <v>6</v>
      </c>
      <c r="G53" s="1">
        <v>0</v>
      </c>
      <c r="H53" s="1">
        <v>0</v>
      </c>
      <c r="I53" s="1">
        <v>0</v>
      </c>
      <c r="J53" s="1">
        <v>0</v>
      </c>
      <c r="K53" s="1">
        <v>4</v>
      </c>
      <c r="L53" s="1">
        <v>0</v>
      </c>
      <c r="M53" s="1">
        <v>0</v>
      </c>
      <c r="N53" s="1">
        <v>0</v>
      </c>
      <c r="O53" s="1">
        <f t="shared" si="21"/>
        <v>10</v>
      </c>
      <c r="P53" s="1" t="s">
        <v>31</v>
      </c>
      <c r="Q53" s="1" t="s">
        <v>201</v>
      </c>
      <c r="R53" s="13" t="s">
        <v>114</v>
      </c>
      <c r="S53" s="13" t="s">
        <v>114</v>
      </c>
      <c r="T53" s="1">
        <v>0</v>
      </c>
      <c r="U53" s="8">
        <f t="shared" si="14"/>
        <v>0.6</v>
      </c>
      <c r="V53" s="8">
        <f t="shared" si="10"/>
        <v>0</v>
      </c>
      <c r="W53" s="8">
        <f t="shared" si="11"/>
        <v>0</v>
      </c>
      <c r="X53" s="8">
        <f t="shared" si="12"/>
        <v>0</v>
      </c>
      <c r="Y53" s="8">
        <f t="shared" si="18"/>
        <v>0</v>
      </c>
      <c r="Z53" s="8">
        <f t="shared" si="19"/>
        <v>0.4</v>
      </c>
      <c r="AA53" s="8">
        <f t="shared" si="15"/>
        <v>0</v>
      </c>
      <c r="AB53" s="8">
        <f t="shared" si="16"/>
        <v>0</v>
      </c>
      <c r="AC53" s="8">
        <f t="shared" si="17"/>
        <v>0</v>
      </c>
      <c r="AD53" s="1" t="s">
        <v>216</v>
      </c>
      <c r="AE53" s="9">
        <v>1988</v>
      </c>
    </row>
    <row r="54" spans="1:31">
      <c r="A54" s="5">
        <v>53</v>
      </c>
      <c r="B54" s="20" t="s">
        <v>217</v>
      </c>
      <c r="C54" s="20" t="s">
        <v>218</v>
      </c>
      <c r="D54" s="9">
        <v>3979103.1117000002</v>
      </c>
      <c r="E54" s="9">
        <v>2649845.1851000004</v>
      </c>
      <c r="F54" s="1">
        <v>79</v>
      </c>
      <c r="G54" s="1">
        <v>41</v>
      </c>
      <c r="H54" s="1">
        <v>2</v>
      </c>
      <c r="I54" s="1">
        <v>2</v>
      </c>
      <c r="J54" s="1">
        <v>4</v>
      </c>
      <c r="K54" s="1">
        <v>119</v>
      </c>
      <c r="L54" s="1">
        <v>917</v>
      </c>
      <c r="M54" s="1">
        <v>0</v>
      </c>
      <c r="N54" s="1">
        <v>0</v>
      </c>
      <c r="O54" s="1">
        <f t="shared" si="21"/>
        <v>1164</v>
      </c>
      <c r="P54" s="1" t="s">
        <v>31</v>
      </c>
      <c r="Q54" s="1" t="s">
        <v>201</v>
      </c>
      <c r="R54" s="1" t="s">
        <v>219</v>
      </c>
      <c r="S54" s="1">
        <v>307</v>
      </c>
      <c r="T54" s="1">
        <v>4</v>
      </c>
      <c r="U54" s="8">
        <f t="shared" si="14"/>
        <v>6.7869415807560132E-2</v>
      </c>
      <c r="V54" s="8">
        <f t="shared" si="10"/>
        <v>3.5223367697594501E-2</v>
      </c>
      <c r="W54" s="8">
        <f t="shared" si="11"/>
        <v>1.718213058419244E-3</v>
      </c>
      <c r="X54" s="8">
        <f t="shared" si="12"/>
        <v>1.718213058419244E-3</v>
      </c>
      <c r="Y54" s="8">
        <f t="shared" si="18"/>
        <v>3.4364261168384879E-3</v>
      </c>
      <c r="Z54" s="8">
        <f t="shared" si="19"/>
        <v>0.10223367697594501</v>
      </c>
      <c r="AA54" s="8">
        <f t="shared" si="15"/>
        <v>0.78780068728522334</v>
      </c>
      <c r="AB54" s="8">
        <f t="shared" si="16"/>
        <v>0</v>
      </c>
      <c r="AC54" s="8">
        <f t="shared" si="17"/>
        <v>0</v>
      </c>
      <c r="AD54" s="1" t="s">
        <v>216</v>
      </c>
      <c r="AE54" s="9">
        <v>1988</v>
      </c>
    </row>
    <row r="55" spans="1:31">
      <c r="A55" s="5">
        <v>54</v>
      </c>
      <c r="B55" s="20" t="s">
        <v>220</v>
      </c>
      <c r="C55" s="20" t="s">
        <v>221</v>
      </c>
      <c r="D55" s="9">
        <v>3978865.6113</v>
      </c>
      <c r="E55" s="9">
        <v>2649746.0424000002</v>
      </c>
      <c r="F55" s="1">
        <v>47</v>
      </c>
      <c r="G55" s="1">
        <v>0</v>
      </c>
      <c r="H55" s="1">
        <v>0</v>
      </c>
      <c r="I55" s="1">
        <v>0</v>
      </c>
      <c r="J55" s="1">
        <v>0</v>
      </c>
      <c r="K55" s="1">
        <v>3</v>
      </c>
      <c r="L55" s="1">
        <v>0</v>
      </c>
      <c r="M55" s="1">
        <v>0</v>
      </c>
      <c r="N55" s="1">
        <v>0</v>
      </c>
      <c r="O55" s="1">
        <f t="shared" si="21"/>
        <v>50</v>
      </c>
      <c r="P55" s="1" t="s">
        <v>31</v>
      </c>
      <c r="Q55" s="1" t="s">
        <v>201</v>
      </c>
      <c r="R55" s="13" t="s">
        <v>114</v>
      </c>
      <c r="S55" s="13" t="s">
        <v>114</v>
      </c>
      <c r="T55" s="1">
        <v>0</v>
      </c>
      <c r="U55" s="8">
        <f t="shared" si="14"/>
        <v>0.94</v>
      </c>
      <c r="V55" s="8">
        <f t="shared" si="10"/>
        <v>0</v>
      </c>
      <c r="W55" s="8">
        <f t="shared" si="11"/>
        <v>0</v>
      </c>
      <c r="X55" s="8">
        <f t="shared" si="12"/>
        <v>0</v>
      </c>
      <c r="Y55" s="8">
        <f t="shared" si="18"/>
        <v>0</v>
      </c>
      <c r="Z55" s="8">
        <f t="shared" si="19"/>
        <v>0.06</v>
      </c>
      <c r="AA55" s="8">
        <f t="shared" si="15"/>
        <v>0</v>
      </c>
      <c r="AB55" s="8">
        <f t="shared" si="16"/>
        <v>0</v>
      </c>
      <c r="AC55" s="8">
        <f t="shared" si="17"/>
        <v>0</v>
      </c>
      <c r="AD55" s="1" t="s">
        <v>216</v>
      </c>
      <c r="AE55" s="9">
        <v>1988</v>
      </c>
    </row>
    <row r="56" spans="1:31">
      <c r="A56" s="5">
        <v>55</v>
      </c>
      <c r="B56" s="16" t="s">
        <v>222</v>
      </c>
      <c r="C56" s="16" t="s">
        <v>223</v>
      </c>
      <c r="D56" s="9">
        <v>3959248</v>
      </c>
      <c r="E56" s="9">
        <v>2665297</v>
      </c>
      <c r="F56" s="1">
        <v>64</v>
      </c>
      <c r="G56" s="1">
        <v>33</v>
      </c>
      <c r="H56" s="1">
        <v>0</v>
      </c>
      <c r="I56" s="1">
        <v>0</v>
      </c>
      <c r="J56" s="1">
        <v>0</v>
      </c>
      <c r="K56" s="1">
        <v>30</v>
      </c>
      <c r="L56" s="1">
        <v>1</v>
      </c>
      <c r="M56" s="1">
        <v>0</v>
      </c>
      <c r="N56" s="1">
        <v>0</v>
      </c>
      <c r="O56" s="1">
        <f t="shared" si="21"/>
        <v>128</v>
      </c>
      <c r="P56" s="1" t="s">
        <v>31</v>
      </c>
      <c r="Q56" s="1" t="s">
        <v>201</v>
      </c>
      <c r="R56" s="1" t="s">
        <v>224</v>
      </c>
      <c r="S56" s="7">
        <v>1226</v>
      </c>
      <c r="T56" s="1">
        <v>4</v>
      </c>
      <c r="U56" s="8">
        <f t="shared" si="14"/>
        <v>0.5</v>
      </c>
      <c r="V56" s="8">
        <f t="shared" si="10"/>
        <v>0.2578125</v>
      </c>
      <c r="W56" s="8">
        <f t="shared" si="11"/>
        <v>0</v>
      </c>
      <c r="X56" s="8">
        <f t="shared" si="12"/>
        <v>0</v>
      </c>
      <c r="Y56" s="8">
        <f t="shared" si="18"/>
        <v>0</v>
      </c>
      <c r="Z56" s="8">
        <f t="shared" si="19"/>
        <v>0.234375</v>
      </c>
      <c r="AA56" s="8">
        <f t="shared" si="15"/>
        <v>7.8125E-3</v>
      </c>
      <c r="AB56" s="8">
        <f t="shared" si="16"/>
        <v>0</v>
      </c>
      <c r="AC56" s="8">
        <f t="shared" si="17"/>
        <v>0</v>
      </c>
      <c r="AD56" s="1" t="s">
        <v>225</v>
      </c>
      <c r="AE56" s="9">
        <v>2016</v>
      </c>
    </row>
    <row r="57" spans="1:31">
      <c r="A57" s="5">
        <v>56</v>
      </c>
      <c r="B57" s="15" t="s">
        <v>226</v>
      </c>
      <c r="C57" s="15" t="s">
        <v>227</v>
      </c>
      <c r="D57" s="9">
        <v>3959108.8183000004</v>
      </c>
      <c r="E57" s="9">
        <v>2666377.0534999999</v>
      </c>
      <c r="F57" s="1">
        <v>490</v>
      </c>
      <c r="G57" s="1">
        <v>1899</v>
      </c>
      <c r="H57" s="1">
        <v>4</v>
      </c>
      <c r="I57" s="1">
        <v>1</v>
      </c>
      <c r="J57" s="1">
        <v>2</v>
      </c>
      <c r="K57" s="1">
        <v>976</v>
      </c>
      <c r="L57" s="1">
        <v>38</v>
      </c>
      <c r="M57" s="1">
        <v>0</v>
      </c>
      <c r="N57" s="1">
        <v>0</v>
      </c>
      <c r="O57" s="1">
        <f t="shared" si="21"/>
        <v>3410</v>
      </c>
      <c r="P57" s="1" t="s">
        <v>31</v>
      </c>
      <c r="Q57" s="1" t="s">
        <v>201</v>
      </c>
      <c r="R57" s="13" t="s">
        <v>228</v>
      </c>
      <c r="S57" s="1">
        <v>871</v>
      </c>
      <c r="T57" s="1">
        <v>4</v>
      </c>
      <c r="U57" s="8">
        <f t="shared" si="14"/>
        <v>0.14369501466275661</v>
      </c>
      <c r="V57" s="8">
        <f t="shared" si="10"/>
        <v>0.55689149560117301</v>
      </c>
      <c r="W57" s="8">
        <f t="shared" si="11"/>
        <v>1.1730205278592375E-3</v>
      </c>
      <c r="X57" s="8">
        <f t="shared" si="12"/>
        <v>2.9325513196480938E-4</v>
      </c>
      <c r="Y57" s="8">
        <f t="shared" si="18"/>
        <v>5.8651026392961877E-4</v>
      </c>
      <c r="Z57" s="8">
        <f t="shared" si="19"/>
        <v>0.28621700879765394</v>
      </c>
      <c r="AA57" s="8">
        <f t="shared" si="15"/>
        <v>1.1143695014662757E-2</v>
      </c>
      <c r="AB57" s="8">
        <f t="shared" si="16"/>
        <v>0</v>
      </c>
      <c r="AC57" s="8">
        <f t="shared" si="17"/>
        <v>0</v>
      </c>
      <c r="AD57" s="1" t="s">
        <v>229</v>
      </c>
      <c r="AE57" s="9">
        <v>1988</v>
      </c>
    </row>
    <row r="58" spans="1:31">
      <c r="A58" s="5">
        <v>57</v>
      </c>
      <c r="B58" s="15" t="s">
        <v>230</v>
      </c>
      <c r="C58" s="15" t="s">
        <v>231</v>
      </c>
      <c r="D58" s="9">
        <v>3959108.8183000004</v>
      </c>
      <c r="E58" s="9">
        <v>2666377.0534999999</v>
      </c>
      <c r="F58" s="1">
        <v>49</v>
      </c>
      <c r="G58" s="1">
        <v>263</v>
      </c>
      <c r="H58" s="1">
        <v>0</v>
      </c>
      <c r="I58" s="1">
        <v>0</v>
      </c>
      <c r="J58" s="1">
        <v>0</v>
      </c>
      <c r="K58" s="1">
        <v>102</v>
      </c>
      <c r="L58" s="1">
        <v>4</v>
      </c>
      <c r="M58" s="1">
        <v>0</v>
      </c>
      <c r="N58" s="1">
        <v>0</v>
      </c>
      <c r="O58" s="1">
        <v>418</v>
      </c>
      <c r="P58" s="1" t="s">
        <v>31</v>
      </c>
      <c r="Q58" s="1" t="s">
        <v>201</v>
      </c>
      <c r="R58" s="13" t="s">
        <v>232</v>
      </c>
      <c r="S58" s="1">
        <v>974</v>
      </c>
      <c r="T58" s="1">
        <v>4</v>
      </c>
      <c r="U58" s="8">
        <f t="shared" si="14"/>
        <v>0.11722488038277512</v>
      </c>
      <c r="V58" s="8">
        <f t="shared" si="10"/>
        <v>0.62918660287081341</v>
      </c>
      <c r="W58" s="8">
        <f t="shared" si="11"/>
        <v>0</v>
      </c>
      <c r="X58" s="8">
        <f t="shared" si="12"/>
        <v>0</v>
      </c>
      <c r="Y58" s="8">
        <f t="shared" si="18"/>
        <v>0</v>
      </c>
      <c r="Z58" s="8">
        <f t="shared" si="19"/>
        <v>0.24401913875598086</v>
      </c>
      <c r="AA58" s="8">
        <f t="shared" si="15"/>
        <v>9.5693779904306216E-3</v>
      </c>
      <c r="AB58" s="8">
        <f t="shared" si="16"/>
        <v>0</v>
      </c>
      <c r="AC58" s="8">
        <f t="shared" si="17"/>
        <v>0</v>
      </c>
      <c r="AD58" s="1" t="s">
        <v>233</v>
      </c>
      <c r="AE58" s="9">
        <v>1995</v>
      </c>
    </row>
    <row r="59" spans="1:31">
      <c r="A59" s="5">
        <v>58</v>
      </c>
      <c r="B59" s="15" t="s">
        <v>234</v>
      </c>
      <c r="C59" s="15" t="s">
        <v>235</v>
      </c>
      <c r="D59" s="9">
        <v>3958656.4385000002</v>
      </c>
      <c r="E59" s="9">
        <v>2665062.0363000003</v>
      </c>
      <c r="F59" s="1">
        <v>213</v>
      </c>
      <c r="G59" s="1">
        <v>586</v>
      </c>
      <c r="H59" s="1">
        <v>1</v>
      </c>
      <c r="I59" s="1">
        <v>0</v>
      </c>
      <c r="J59" s="1">
        <v>1</v>
      </c>
      <c r="K59" s="1">
        <v>429</v>
      </c>
      <c r="L59" s="1">
        <v>23</v>
      </c>
      <c r="M59" s="1">
        <v>0</v>
      </c>
      <c r="N59" s="1">
        <v>0</v>
      </c>
      <c r="O59" s="1">
        <f>SUM(F59:N59)</f>
        <v>1253</v>
      </c>
      <c r="P59" s="1" t="s">
        <v>31</v>
      </c>
      <c r="Q59" s="1" t="s">
        <v>201</v>
      </c>
      <c r="R59" s="13" t="s">
        <v>236</v>
      </c>
      <c r="S59" s="1">
        <v>392</v>
      </c>
      <c r="T59" s="1">
        <v>4</v>
      </c>
      <c r="U59" s="8">
        <f t="shared" si="14"/>
        <v>0.16999201915403034</v>
      </c>
      <c r="V59" s="8">
        <f t="shared" si="10"/>
        <v>0.46767757382282521</v>
      </c>
      <c r="W59" s="8">
        <f t="shared" si="11"/>
        <v>7.9808459696727857E-4</v>
      </c>
      <c r="X59" s="8">
        <f t="shared" si="12"/>
        <v>0</v>
      </c>
      <c r="Y59" s="8">
        <f t="shared" si="18"/>
        <v>7.9808459696727857E-4</v>
      </c>
      <c r="Z59" s="8">
        <f t="shared" si="19"/>
        <v>0.34237829209896248</v>
      </c>
      <c r="AA59" s="8">
        <f t="shared" si="15"/>
        <v>1.8355945730247406E-2</v>
      </c>
      <c r="AB59" s="8">
        <f t="shared" si="16"/>
        <v>0</v>
      </c>
      <c r="AC59" s="8">
        <f t="shared" si="17"/>
        <v>0</v>
      </c>
      <c r="AD59" s="1" t="s">
        <v>233</v>
      </c>
      <c r="AE59" s="9">
        <v>1995</v>
      </c>
    </row>
    <row r="60" spans="1:31">
      <c r="A60" s="5">
        <v>59</v>
      </c>
      <c r="B60" s="15" t="s">
        <v>237</v>
      </c>
      <c r="C60" s="15" t="s">
        <v>238</v>
      </c>
      <c r="D60" s="9">
        <v>3958656.4385000002</v>
      </c>
      <c r="E60" s="9">
        <v>2665062.0363000003</v>
      </c>
      <c r="F60" s="1">
        <v>26</v>
      </c>
      <c r="G60" s="1">
        <v>655</v>
      </c>
      <c r="H60" s="1">
        <v>2</v>
      </c>
      <c r="I60" s="1">
        <v>0</v>
      </c>
      <c r="J60" s="1">
        <v>0</v>
      </c>
      <c r="K60" s="1">
        <v>91</v>
      </c>
      <c r="L60" s="1">
        <v>68</v>
      </c>
      <c r="M60" s="1">
        <v>0</v>
      </c>
      <c r="N60" s="1">
        <v>0</v>
      </c>
      <c r="O60" s="1">
        <f>SUM(F60:N60)</f>
        <v>842</v>
      </c>
      <c r="P60" s="1" t="s">
        <v>31</v>
      </c>
      <c r="Q60" s="1" t="s">
        <v>201</v>
      </c>
      <c r="R60" s="13" t="s">
        <v>239</v>
      </c>
      <c r="S60" s="1">
        <v>609</v>
      </c>
      <c r="T60" s="1">
        <v>4</v>
      </c>
      <c r="U60" s="8">
        <f t="shared" si="14"/>
        <v>3.0878859857482184E-2</v>
      </c>
      <c r="V60" s="8">
        <f t="shared" si="10"/>
        <v>0.7779097387173397</v>
      </c>
      <c r="W60" s="8">
        <f t="shared" si="11"/>
        <v>2.3752969121140144E-3</v>
      </c>
      <c r="X60" s="8">
        <f t="shared" si="12"/>
        <v>0</v>
      </c>
      <c r="Y60" s="8">
        <f t="shared" si="18"/>
        <v>0</v>
      </c>
      <c r="Z60" s="8">
        <f t="shared" si="19"/>
        <v>0.10807600950118765</v>
      </c>
      <c r="AA60" s="8">
        <f t="shared" si="15"/>
        <v>8.076009501187649E-2</v>
      </c>
      <c r="AB60" s="8">
        <f t="shared" si="16"/>
        <v>0</v>
      </c>
      <c r="AC60" s="8">
        <f t="shared" si="17"/>
        <v>0</v>
      </c>
      <c r="AD60" s="1" t="s">
        <v>229</v>
      </c>
      <c r="AE60" s="9">
        <v>1988</v>
      </c>
    </row>
    <row r="61" spans="1:31">
      <c r="A61" s="5">
        <v>60</v>
      </c>
      <c r="B61" s="16" t="s">
        <v>240</v>
      </c>
      <c r="C61" s="16" t="s">
        <v>241</v>
      </c>
      <c r="D61" s="9">
        <v>3958491</v>
      </c>
      <c r="E61" s="9">
        <v>2666691</v>
      </c>
      <c r="F61" s="1">
        <v>299</v>
      </c>
      <c r="G61" s="1">
        <v>244</v>
      </c>
      <c r="H61" s="1">
        <v>21</v>
      </c>
      <c r="I61" s="1">
        <v>0</v>
      </c>
      <c r="J61" s="1">
        <v>33</v>
      </c>
      <c r="K61" s="1">
        <v>59</v>
      </c>
      <c r="L61" s="1">
        <v>965</v>
      </c>
      <c r="M61" s="1">
        <v>0</v>
      </c>
      <c r="N61" s="1">
        <v>0</v>
      </c>
      <c r="O61" s="1">
        <f>SUM(F61:N61)</f>
        <v>1621</v>
      </c>
      <c r="P61" s="1" t="s">
        <v>31</v>
      </c>
      <c r="Q61" s="1" t="s">
        <v>201</v>
      </c>
      <c r="R61" s="1" t="s">
        <v>242</v>
      </c>
      <c r="S61" s="1">
        <v>393</v>
      </c>
      <c r="T61" s="1">
        <v>4</v>
      </c>
      <c r="U61" s="8">
        <f t="shared" si="14"/>
        <v>0.18445404071560764</v>
      </c>
      <c r="V61" s="8">
        <f t="shared" si="10"/>
        <v>0.15052436767427513</v>
      </c>
      <c r="W61" s="8">
        <f t="shared" si="11"/>
        <v>1.2954966070326958E-2</v>
      </c>
      <c r="X61" s="8">
        <f t="shared" si="12"/>
        <v>0</v>
      </c>
      <c r="Y61" s="8">
        <f t="shared" si="18"/>
        <v>2.0357803824799507E-2</v>
      </c>
      <c r="Z61" s="8">
        <f t="shared" si="19"/>
        <v>3.639728562615669E-2</v>
      </c>
      <c r="AA61" s="8">
        <f t="shared" si="15"/>
        <v>0.59531153608883403</v>
      </c>
      <c r="AB61" s="8">
        <f t="shared" si="16"/>
        <v>0</v>
      </c>
      <c r="AC61" s="8">
        <f t="shared" si="17"/>
        <v>0</v>
      </c>
      <c r="AD61" s="1" t="s">
        <v>225</v>
      </c>
      <c r="AE61" s="9">
        <v>2016</v>
      </c>
    </row>
    <row r="62" spans="1:31" ht="15.75" thickBot="1">
      <c r="A62" s="5">
        <v>61</v>
      </c>
      <c r="B62" s="16" t="s">
        <v>243</v>
      </c>
      <c r="C62" s="16" t="s">
        <v>244</v>
      </c>
      <c r="D62" s="9">
        <v>3958488</v>
      </c>
      <c r="E62" s="9">
        <v>2666672</v>
      </c>
      <c r="F62" s="1">
        <v>70</v>
      </c>
      <c r="G62" s="1">
        <v>55</v>
      </c>
      <c r="H62" s="1">
        <v>1</v>
      </c>
      <c r="I62" s="1">
        <v>0</v>
      </c>
      <c r="J62" s="1">
        <v>0</v>
      </c>
      <c r="K62" s="1">
        <v>25</v>
      </c>
      <c r="L62" s="1">
        <v>1</v>
      </c>
      <c r="M62" s="1">
        <v>0</v>
      </c>
      <c r="N62" s="1">
        <v>0</v>
      </c>
      <c r="O62" s="1">
        <f>SUBTOTAL(9,F62:N62)</f>
        <v>152</v>
      </c>
      <c r="P62" s="1" t="s">
        <v>31</v>
      </c>
      <c r="Q62" s="1" t="s">
        <v>201</v>
      </c>
      <c r="R62" s="13">
        <v>100</v>
      </c>
      <c r="S62" s="1">
        <v>100</v>
      </c>
      <c r="T62" s="1">
        <v>5</v>
      </c>
      <c r="U62" s="8">
        <f t="shared" si="14"/>
        <v>0.46052631578947367</v>
      </c>
      <c r="V62" s="8">
        <f>G62/O62</f>
        <v>0.36184210526315791</v>
      </c>
      <c r="W62" s="8">
        <f t="shared" si="11"/>
        <v>6.5789473684210523E-3</v>
      </c>
      <c r="X62" s="8">
        <f t="shared" si="12"/>
        <v>0</v>
      </c>
      <c r="Y62" s="8">
        <f t="shared" si="18"/>
        <v>0</v>
      </c>
      <c r="Z62" s="8">
        <f t="shared" si="19"/>
        <v>0.16447368421052633</v>
      </c>
      <c r="AA62" s="8">
        <f t="shared" si="15"/>
        <v>6.5789473684210523E-3</v>
      </c>
      <c r="AB62" s="8">
        <f t="shared" si="16"/>
        <v>0</v>
      </c>
      <c r="AC62" s="8">
        <f t="shared" si="17"/>
        <v>0</v>
      </c>
      <c r="AD62" s="1" t="s">
        <v>225</v>
      </c>
      <c r="AE62" s="9">
        <v>2016</v>
      </c>
    </row>
    <row r="63" spans="1:31" ht="15.75" thickBot="1">
      <c r="A63" s="24" t="s">
        <v>245</v>
      </c>
      <c r="B63" s="25"/>
      <c r="C63" s="25"/>
      <c r="D63" s="25"/>
      <c r="E63" s="26"/>
      <c r="F63" s="21">
        <f t="shared" ref="F63:N63" si="22">SUM(F2:F62)</f>
        <v>18771</v>
      </c>
      <c r="G63" s="21">
        <f t="shared" si="22"/>
        <v>11125</v>
      </c>
      <c r="H63" s="21">
        <f t="shared" si="22"/>
        <v>8871</v>
      </c>
      <c r="I63" s="21">
        <f t="shared" si="22"/>
        <v>291</v>
      </c>
      <c r="J63" s="21">
        <f t="shared" si="22"/>
        <v>420</v>
      </c>
      <c r="K63" s="21">
        <f t="shared" si="22"/>
        <v>2625</v>
      </c>
      <c r="L63" s="21">
        <f t="shared" si="22"/>
        <v>18653</v>
      </c>
      <c r="M63" s="21">
        <f t="shared" si="22"/>
        <v>202</v>
      </c>
      <c r="N63" s="21">
        <f t="shared" si="22"/>
        <v>109</v>
      </c>
      <c r="O63" s="21">
        <f>SUM(F63:N63)</f>
        <v>61067</v>
      </c>
      <c r="P63" s="21"/>
      <c r="Q63" s="22" t="s">
        <v>12</v>
      </c>
      <c r="R63" s="1"/>
      <c r="S63" s="1"/>
      <c r="T63" s="1"/>
      <c r="U63" s="5"/>
      <c r="V63" s="5"/>
      <c r="W63" s="5"/>
      <c r="X63" s="5"/>
      <c r="Y63" s="5"/>
      <c r="Z63" s="8"/>
      <c r="AA63" s="5"/>
      <c r="AB63" s="5"/>
      <c r="AC63" s="5"/>
      <c r="AD63" s="1"/>
      <c r="AE63" s="1"/>
    </row>
  </sheetData>
  <autoFilter ref="A1:AE63" xr:uid="{1A4AA7D5-D24C-4C61-8184-AF83E36C1278}"/>
  <mergeCells count="1">
    <mergeCell ref="A63:E6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52915-E419-4654-B01E-1EF9D3B15B0D}">
  <dimension ref="A1:B39"/>
  <sheetViews>
    <sheetView topLeftCell="A31" zoomScale="82" zoomScaleNormal="82" workbookViewId="0">
      <selection activeCell="B43" sqref="B43"/>
    </sheetView>
  </sheetViews>
  <sheetFormatPr baseColWidth="10" defaultRowHeight="15"/>
  <cols>
    <col min="1" max="1" width="3.28515625" bestFit="1" customWidth="1"/>
    <col min="2" max="2" width="255.7109375" bestFit="1" customWidth="1"/>
  </cols>
  <sheetData>
    <row r="1" spans="1:2">
      <c r="A1">
        <v>1</v>
      </c>
      <c r="B1" s="23" t="s">
        <v>247</v>
      </c>
    </row>
    <row r="2" spans="1:2">
      <c r="A2">
        <v>2</v>
      </c>
      <c r="B2" s="23" t="s">
        <v>248</v>
      </c>
    </row>
    <row r="3" spans="1:2">
      <c r="A3">
        <v>3</v>
      </c>
      <c r="B3" s="23" t="s">
        <v>249</v>
      </c>
    </row>
    <row r="4" spans="1:2">
      <c r="A4">
        <v>4</v>
      </c>
      <c r="B4" s="23" t="s">
        <v>250</v>
      </c>
    </row>
    <row r="5" spans="1:2">
      <c r="A5">
        <v>5</v>
      </c>
      <c r="B5" s="23" t="s">
        <v>251</v>
      </c>
    </row>
    <row r="6" spans="1:2">
      <c r="A6">
        <v>6</v>
      </c>
      <c r="B6" s="23" t="s">
        <v>252</v>
      </c>
    </row>
    <row r="7" spans="1:2">
      <c r="A7">
        <v>7</v>
      </c>
      <c r="B7" s="23" t="s">
        <v>253</v>
      </c>
    </row>
    <row r="8" spans="1:2">
      <c r="A8">
        <v>8</v>
      </c>
      <c r="B8" s="23" t="s">
        <v>254</v>
      </c>
    </row>
    <row r="9" spans="1:2">
      <c r="A9">
        <v>9</v>
      </c>
      <c r="B9" s="23" t="s">
        <v>255</v>
      </c>
    </row>
    <row r="10" spans="1:2">
      <c r="A10">
        <v>10</v>
      </c>
      <c r="B10" s="23" t="s">
        <v>256</v>
      </c>
    </row>
    <row r="11" spans="1:2">
      <c r="A11">
        <v>11</v>
      </c>
      <c r="B11" s="23" t="s">
        <v>257</v>
      </c>
    </row>
    <row r="12" spans="1:2">
      <c r="A12">
        <v>12</v>
      </c>
      <c r="B12" s="23" t="s">
        <v>258</v>
      </c>
    </row>
    <row r="13" spans="1:2">
      <c r="A13">
        <v>13</v>
      </c>
      <c r="B13" s="23" t="s">
        <v>259</v>
      </c>
    </row>
    <row r="14" spans="1:2">
      <c r="A14">
        <v>14</v>
      </c>
      <c r="B14" s="23" t="s">
        <v>260</v>
      </c>
    </row>
    <row r="15" spans="1:2">
      <c r="A15">
        <v>15</v>
      </c>
      <c r="B15" s="23" t="s">
        <v>261</v>
      </c>
    </row>
    <row r="16" spans="1:2">
      <c r="A16">
        <v>16</v>
      </c>
      <c r="B16" s="23" t="s">
        <v>262</v>
      </c>
    </row>
    <row r="17" spans="1:2">
      <c r="A17">
        <v>17</v>
      </c>
      <c r="B17" s="23" t="s">
        <v>263</v>
      </c>
    </row>
    <row r="18" spans="1:2">
      <c r="A18">
        <v>18</v>
      </c>
      <c r="B18" s="23" t="s">
        <v>264</v>
      </c>
    </row>
    <row r="19" spans="1:2">
      <c r="A19">
        <v>19</v>
      </c>
      <c r="B19" s="23" t="s">
        <v>265</v>
      </c>
    </row>
    <row r="20" spans="1:2">
      <c r="A20">
        <v>20</v>
      </c>
      <c r="B20" s="23" t="s">
        <v>266</v>
      </c>
    </row>
    <row r="21" spans="1:2">
      <c r="A21">
        <v>21</v>
      </c>
      <c r="B21" s="23" t="s">
        <v>267</v>
      </c>
    </row>
    <row r="22" spans="1:2">
      <c r="A22">
        <v>22</v>
      </c>
      <c r="B22" s="23" t="s">
        <v>268</v>
      </c>
    </row>
    <row r="23" spans="1:2">
      <c r="A23">
        <v>23</v>
      </c>
      <c r="B23" s="23" t="s">
        <v>269</v>
      </c>
    </row>
    <row r="24" spans="1:2">
      <c r="A24">
        <v>24</v>
      </c>
      <c r="B24" s="23" t="s">
        <v>246</v>
      </c>
    </row>
    <row r="25" spans="1:2">
      <c r="A25">
        <v>25</v>
      </c>
      <c r="B25" s="23" t="s">
        <v>270</v>
      </c>
    </row>
    <row r="26" spans="1:2">
      <c r="A26">
        <v>26</v>
      </c>
      <c r="B26" s="23" t="s">
        <v>271</v>
      </c>
    </row>
    <row r="27" spans="1:2">
      <c r="A27">
        <v>27</v>
      </c>
      <c r="B27" s="23" t="s">
        <v>272</v>
      </c>
    </row>
    <row r="28" spans="1:2">
      <c r="A28">
        <v>28</v>
      </c>
      <c r="B28" s="23" t="s">
        <v>273</v>
      </c>
    </row>
    <row r="29" spans="1:2">
      <c r="A29">
        <v>29</v>
      </c>
      <c r="B29" s="23" t="s">
        <v>274</v>
      </c>
    </row>
    <row r="30" spans="1:2">
      <c r="A30">
        <v>30</v>
      </c>
      <c r="B30" s="23" t="s">
        <v>275</v>
      </c>
    </row>
    <row r="31" spans="1:2">
      <c r="A31">
        <v>31</v>
      </c>
      <c r="B31" s="23" t="s">
        <v>276</v>
      </c>
    </row>
    <row r="32" spans="1:2">
      <c r="A32">
        <v>32</v>
      </c>
      <c r="B32" s="23" t="s">
        <v>277</v>
      </c>
    </row>
    <row r="33" spans="1:2">
      <c r="A33">
        <v>33</v>
      </c>
      <c r="B33" s="23" t="s">
        <v>278</v>
      </c>
    </row>
    <row r="34" spans="1:2">
      <c r="A34">
        <v>34</v>
      </c>
      <c r="B34" s="23" t="s">
        <v>279</v>
      </c>
    </row>
    <row r="35" spans="1:2">
      <c r="A35">
        <v>35</v>
      </c>
      <c r="B35" s="23" t="s">
        <v>280</v>
      </c>
    </row>
    <row r="36" spans="1:2">
      <c r="A36">
        <v>36</v>
      </c>
      <c r="B36" s="23" t="s">
        <v>281</v>
      </c>
    </row>
    <row r="37" spans="1:2">
      <c r="A37">
        <v>37</v>
      </c>
      <c r="B37" s="23" t="s">
        <v>282</v>
      </c>
    </row>
    <row r="38" spans="1:2">
      <c r="A38">
        <v>38</v>
      </c>
      <c r="B38" s="23" t="s">
        <v>283</v>
      </c>
    </row>
    <row r="39" spans="1:2">
      <c r="A39">
        <v>39</v>
      </c>
      <c r="B39" s="23" t="s">
        <v>284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Tabla Suplementaria 1</vt:lpstr>
      <vt:lpstr>Bibliografía T 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 floriensis</dc:creator>
  <cp:lastModifiedBy>NN</cp:lastModifiedBy>
  <dcterms:created xsi:type="dcterms:W3CDTF">2022-05-04T19:17:26Z</dcterms:created>
  <dcterms:modified xsi:type="dcterms:W3CDTF">2024-05-24T14:13:48Z</dcterms:modified>
</cp:coreProperties>
</file>